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Eng" sheetId="1" r:id="rId1"/>
    <sheet name="BG" sheetId="2" r:id="rId2"/>
    <sheet name="BG-detailed" sheetId="3" r:id="rId3"/>
  </sheets>
  <definedNames/>
  <calcPr fullCalcOnLoad="1"/>
</workbook>
</file>

<file path=xl/sharedStrings.xml><?xml version="1.0" encoding="utf-8"?>
<sst xmlns="http://schemas.openxmlformats.org/spreadsheetml/2006/main" count="500" uniqueCount="206">
  <si>
    <t>№</t>
  </si>
  <si>
    <t>Етаж</t>
  </si>
  <si>
    <t>Имот</t>
  </si>
  <si>
    <t>Застр.площ</t>
  </si>
  <si>
    <t xml:space="preserve">Мазе </t>
  </si>
  <si>
    <t>Ид.ч.</t>
  </si>
  <si>
    <t>Общо</t>
  </si>
  <si>
    <t>F1 /кв.м./</t>
  </si>
  <si>
    <t>F2 /кв.м./</t>
  </si>
  <si>
    <t>F3 /кв.м./</t>
  </si>
  <si>
    <t>партер</t>
  </si>
  <si>
    <t>първи</t>
  </si>
  <si>
    <t>Апартамент № Б-1</t>
  </si>
  <si>
    <t>Апартамент № Б-2</t>
  </si>
  <si>
    <t>втори</t>
  </si>
  <si>
    <t>Апартамент № Б-5</t>
  </si>
  <si>
    <t>Апартамент № Б-6</t>
  </si>
  <si>
    <t>трети</t>
  </si>
  <si>
    <t>Апартамент № Б-7</t>
  </si>
  <si>
    <t>четвърти</t>
  </si>
  <si>
    <t xml:space="preserve"> -</t>
  </si>
  <si>
    <t>сутерен</t>
  </si>
  <si>
    <t>№ Б-1</t>
  </si>
  <si>
    <t>№ Б-2</t>
  </si>
  <si>
    <t>№ Б-5</t>
  </si>
  <si>
    <t>№ Б-6</t>
  </si>
  <si>
    <t>№ Б-7</t>
  </si>
  <si>
    <t>Подземно паркомясто №5</t>
  </si>
  <si>
    <t>Площ тераси</t>
  </si>
  <si>
    <t>F4 /кв.м./</t>
  </si>
  <si>
    <t>по</t>
  </si>
  <si>
    <t>ред</t>
  </si>
  <si>
    <t>Цена</t>
  </si>
  <si>
    <t>F1+F4</t>
  </si>
  <si>
    <t>ЦЕНОВА ЛИСТА И НАЛИЧНОСТИ</t>
  </si>
  <si>
    <t>Floor</t>
  </si>
  <si>
    <t>Property</t>
  </si>
  <si>
    <t>Build-up Area</t>
  </si>
  <si>
    <t>Basement</t>
  </si>
  <si>
    <t>Common parts</t>
  </si>
  <si>
    <t>Total</t>
  </si>
  <si>
    <t>ЗА ЖИЛИЩЕН КОМПЛЕКС "РОЯЛ КЛУБ БОЯНА" /местност "Гърдова глава", кв. Бояна, гр.София/</t>
  </si>
  <si>
    <t>І. Сграда ДЕСИСЛАВА-УПИ ХV- 465</t>
  </si>
  <si>
    <t>1.1. Вход "А"</t>
  </si>
  <si>
    <t>партер+първи</t>
  </si>
  <si>
    <t>Мезонет №А-1</t>
  </si>
  <si>
    <t>или двор</t>
  </si>
  <si>
    <t>Апартамент А-1</t>
  </si>
  <si>
    <t>№А-1</t>
  </si>
  <si>
    <t>Общо с мазе</t>
  </si>
  <si>
    <t>тераса/двор</t>
  </si>
  <si>
    <t>в евро</t>
  </si>
  <si>
    <t>Апаратамент А-2</t>
  </si>
  <si>
    <t>№А-2</t>
  </si>
  <si>
    <t>Апаратамент А-3</t>
  </si>
  <si>
    <t>№А-3</t>
  </si>
  <si>
    <t>Апаратамент А-4</t>
  </si>
  <si>
    <t>Апаратамент А-5</t>
  </si>
  <si>
    <t>Апаратамент А-6</t>
  </si>
  <si>
    <t>Мезонет №А-2</t>
  </si>
  <si>
    <t>Ателие №А-1</t>
  </si>
  <si>
    <t>четвърти и пети</t>
  </si>
  <si>
    <t>пети</t>
  </si>
  <si>
    <t>№А-4</t>
  </si>
  <si>
    <t>№А-5</t>
  </si>
  <si>
    <t>№А-6</t>
  </si>
  <si>
    <t>№А-7</t>
  </si>
  <si>
    <t>№А-8</t>
  </si>
  <si>
    <t>Мезонет №Б-1</t>
  </si>
  <si>
    <t>Апартамент № Б-3</t>
  </si>
  <si>
    <t>№ Б-3</t>
  </si>
  <si>
    <t>Апартамент № Б-4</t>
  </si>
  <si>
    <t>№ Б-4</t>
  </si>
  <si>
    <t>№ Б-8</t>
  </si>
  <si>
    <t xml:space="preserve">четвърти </t>
  </si>
  <si>
    <t>Мезонет №Б-2</t>
  </si>
  <si>
    <t>№ Б-9</t>
  </si>
  <si>
    <t>Ателие №Б-1</t>
  </si>
  <si>
    <t>1.3. Подземни паркоместа вход А и Б</t>
  </si>
  <si>
    <t>Подземно паркомясто №1</t>
  </si>
  <si>
    <t>Подземно паркомясто №2</t>
  </si>
  <si>
    <t>Подземно паркомясто №3</t>
  </si>
  <si>
    <t>Подземно паркомясто №4</t>
  </si>
  <si>
    <t>І. Сграда КАЛОЯН-УПИ І- 466</t>
  </si>
  <si>
    <t>2.1. Вход "В"</t>
  </si>
  <si>
    <t>Мезонет №В-1</t>
  </si>
  <si>
    <t>Апартамент В-1</t>
  </si>
  <si>
    <t>№В-1</t>
  </si>
  <si>
    <t>№В-2</t>
  </si>
  <si>
    <t>№В-3</t>
  </si>
  <si>
    <t>№В-4</t>
  </si>
  <si>
    <t>№В-5</t>
  </si>
  <si>
    <t>№В-6</t>
  </si>
  <si>
    <t>№В-7</t>
  </si>
  <si>
    <t>№В-8</t>
  </si>
  <si>
    <t>Апаратамент В-2</t>
  </si>
  <si>
    <t>Апаратамент В-3</t>
  </si>
  <si>
    <t>Апаратамент В-4</t>
  </si>
  <si>
    <t>Апаратамент В-5</t>
  </si>
  <si>
    <t>№В-9</t>
  </si>
  <si>
    <t>№В-10</t>
  </si>
  <si>
    <t>Апаратамент В-6</t>
  </si>
  <si>
    <t>Апаратамент В-7</t>
  </si>
  <si>
    <t>Апаратамент В-8</t>
  </si>
  <si>
    <t>Апаратамент В-9</t>
  </si>
  <si>
    <t>Апаратамент В-10</t>
  </si>
  <si>
    <t>Апаратамент В-11</t>
  </si>
  <si>
    <t>№В-11</t>
  </si>
  <si>
    <t>Апаратамент В-12</t>
  </si>
  <si>
    <t>№В-12</t>
  </si>
  <si>
    <t>№В-13</t>
  </si>
  <si>
    <t>№В-14</t>
  </si>
  <si>
    <t>Мезонет №В-2</t>
  </si>
  <si>
    <t>Мезонет №В-3</t>
  </si>
  <si>
    <t>Ателие №В-1</t>
  </si>
  <si>
    <t>№В-15</t>
  </si>
  <si>
    <t>yards</t>
  </si>
  <si>
    <t>Price in EUR</t>
  </si>
  <si>
    <t>ground and first</t>
  </si>
  <si>
    <t>App. А-1</t>
  </si>
  <si>
    <t>App. А-2</t>
  </si>
  <si>
    <t xml:space="preserve">ground </t>
  </si>
  <si>
    <t>first</t>
  </si>
  <si>
    <t>second</t>
  </si>
  <si>
    <t>third</t>
  </si>
  <si>
    <t>forth &amp; fifth</t>
  </si>
  <si>
    <t>fifth</t>
  </si>
  <si>
    <t>underground level</t>
  </si>
  <si>
    <t>App. А-3</t>
  </si>
  <si>
    <t>App. А-4</t>
  </si>
  <si>
    <t>PRICE LIST</t>
  </si>
  <si>
    <t xml:space="preserve">ROYAL CLUB BOYANA RESIDENTIAL COMPLEX- SOFIA </t>
  </si>
  <si>
    <t>І. building DESISLAVA-in regulation ХV- 465</t>
  </si>
  <si>
    <t>1.1. Entrance "А"</t>
  </si>
  <si>
    <t>1.1. Entrance "B"</t>
  </si>
  <si>
    <t>1.3. Underground parking вход А &amp; B</t>
  </si>
  <si>
    <t>Parking place №2</t>
  </si>
  <si>
    <t>Parking place №4</t>
  </si>
  <si>
    <t>Parking place №5</t>
  </si>
  <si>
    <t xml:space="preserve">І. building Kaloyan-in regulation I- 466 </t>
  </si>
  <si>
    <t>2.1. Entrance "C"</t>
  </si>
  <si>
    <t>App. C-1</t>
  </si>
  <si>
    <t>App. C-3</t>
  </si>
  <si>
    <t>App. C-6</t>
  </si>
  <si>
    <t>App. C-7</t>
  </si>
  <si>
    <t>App. C-10</t>
  </si>
  <si>
    <t>App. № B-2</t>
  </si>
  <si>
    <t>App. № B-4</t>
  </si>
  <si>
    <t>App. № B-5</t>
  </si>
  <si>
    <t>loft №B-1</t>
  </si>
  <si>
    <t>2.2. Underground parking C</t>
  </si>
  <si>
    <t>резервиран</t>
  </si>
  <si>
    <t>1.2. Вход "Б"</t>
  </si>
  <si>
    <t>2.2. Подземни паркоместа вход В</t>
  </si>
  <si>
    <t>reserved</t>
  </si>
  <si>
    <t>Статус</t>
  </si>
  <si>
    <t>Status</t>
  </si>
  <si>
    <t>Exposition</t>
  </si>
  <si>
    <t>N/E/S</t>
  </si>
  <si>
    <t>N/S</t>
  </si>
  <si>
    <t>W/S/E</t>
  </si>
  <si>
    <t>N/W/S</t>
  </si>
  <si>
    <t>E/S/N/W</t>
  </si>
  <si>
    <t>W/N</t>
  </si>
  <si>
    <t>N/W</t>
  </si>
  <si>
    <t>NW</t>
  </si>
  <si>
    <t>N/W/E</t>
  </si>
  <si>
    <t>bedrooms</t>
  </si>
  <si>
    <t>N of</t>
  </si>
  <si>
    <t>pool</t>
  </si>
  <si>
    <t>Duplex №B-1</t>
  </si>
  <si>
    <t>Duplex №B-2</t>
  </si>
  <si>
    <t>Duplex №C-1</t>
  </si>
  <si>
    <t>Duplex №C-2</t>
  </si>
  <si>
    <t>етап ИДЕЕН ПРОЕКТ</t>
  </si>
  <si>
    <t>Изложение</t>
  </si>
  <si>
    <t>С/И/Ю</t>
  </si>
  <si>
    <t>С/Ю</t>
  </si>
  <si>
    <t>З/Ю/И</t>
  </si>
  <si>
    <t>С/З/Ю</t>
  </si>
  <si>
    <t>С/И</t>
  </si>
  <si>
    <t>С/З/И/Ю</t>
  </si>
  <si>
    <t>С/З</t>
  </si>
  <si>
    <t>С/З/И</t>
  </si>
  <si>
    <t>Описание</t>
  </si>
  <si>
    <t>дневна с кухненски бокс и трапезария, две спални, баня с тоалетна, тоалетна, тераса и прилежащ двор</t>
  </si>
  <si>
    <t>партер: дневна с кухненски бокс и трапезария, две спални, баня с тоалетна, тоалетна, 2 тераси, коридор и вътрешна стълба към сутерен:вътрешен басейн, стая, баня с тоалетна, коридор и стълба</t>
  </si>
  <si>
    <t>дневна с кухненски бокс и трапезария, две спални, баня с тоалетна, тоалетна, коридор и две тераси</t>
  </si>
  <si>
    <t>ІПП- дневна с кухненски бокс и трапезария, спалня, баня с тоалетна, тоалетна, коридор, две тераси и вътрешна стълба към ІІПП- антре, спалня, баня с тоалетна и тераса</t>
  </si>
  <si>
    <t>дневна с кухненски бокс и трапезария, две спални, баня с тоалетна, тоалетна, коридор и прилежащ двор</t>
  </si>
  <si>
    <t>дневна с кухненски бокс и трапезария, спалня, баня с тоалетна,  коридор и тераса</t>
  </si>
  <si>
    <t>Застр.  площ</t>
  </si>
  <si>
    <t>тераса/ двор</t>
  </si>
  <si>
    <t>в евро/ кв.м</t>
  </si>
  <si>
    <t>в евро/  кв.м</t>
  </si>
  <si>
    <t>1200/500</t>
  </si>
  <si>
    <t>партер+ първи</t>
  </si>
  <si>
    <t xml:space="preserve">дневна с кухненски бокс и трапезария, две спални, баня с тоалетна, тоалетна, две тераси </t>
  </si>
  <si>
    <t xml:space="preserve"> </t>
  </si>
  <si>
    <t>етап ФУНДАМЕНТ</t>
  </si>
  <si>
    <t xml:space="preserve">дневна с кухненски бокс и трапезария, две спални, баня с тоалетна, тоалетна, коридор и две тераси </t>
  </si>
  <si>
    <t>дневна с кухненски бокс и трапезария, две спални, баня с тоалетна, тоалетна, две тераси</t>
  </si>
  <si>
    <t>дневна с кухненски бокс и трапезария, две спални, баня с тоалетна,  две тераси</t>
  </si>
  <si>
    <t>850/500</t>
  </si>
  <si>
    <t>950/500</t>
  </si>
  <si>
    <t>900/500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</si>
</sst>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"/>
  </numFmts>
  <fonts count="8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2" fontId="4" fillId="0" borderId="3" xfId="0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2" fontId="4" fillId="0" borderId="3" xfId="0" applyNumberFormat="1" applyFont="1" applyFill="1" applyBorder="1" applyAlignment="1">
      <alignment horizontal="right"/>
    </xf>
    <xf numFmtId="0" fontId="3" fillId="3" borderId="12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2" fontId="4" fillId="4" borderId="2" xfId="0" applyNumberFormat="1" applyFont="1" applyFill="1" applyBorder="1" applyAlignment="1">
      <alignment/>
    </xf>
    <xf numFmtId="2" fontId="4" fillId="4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/>
    </xf>
    <xf numFmtId="0" fontId="4" fillId="2" borderId="6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2" borderId="2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/>
    </xf>
    <xf numFmtId="0" fontId="4" fillId="0" borderId="2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2" borderId="3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/>
    </xf>
    <xf numFmtId="0" fontId="3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4" xfId="0" applyFill="1" applyBorder="1" applyAlignment="1">
      <alignment/>
    </xf>
    <xf numFmtId="0" fontId="3" fillId="3" borderId="14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4" fillId="0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4" fillId="0" borderId="2" xfId="0" applyNumberFormat="1" applyFont="1" applyBorder="1" applyAlignment="1">
      <alignment horizontal="left" wrapText="1"/>
    </xf>
    <xf numFmtId="0" fontId="4" fillId="0" borderId="3" xfId="0" applyNumberFormat="1" applyFont="1" applyFill="1" applyBorder="1" applyAlignment="1">
      <alignment horizontal="left" wrapText="1"/>
    </xf>
    <xf numFmtId="0" fontId="0" fillId="3" borderId="21" xfId="0" applyFill="1" applyBorder="1" applyAlignment="1">
      <alignment/>
    </xf>
    <xf numFmtId="0" fontId="2" fillId="0" borderId="20" xfId="0" applyNumberFormat="1" applyFont="1" applyFill="1" applyBorder="1" applyAlignment="1">
      <alignment/>
    </xf>
    <xf numFmtId="0" fontId="4" fillId="2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right"/>
    </xf>
    <xf numFmtId="0" fontId="4" fillId="4" borderId="3" xfId="0" applyNumberFormat="1" applyFont="1" applyFill="1" applyBorder="1" applyAlignment="1">
      <alignment horizontal="right"/>
    </xf>
    <xf numFmtId="0" fontId="4" fillId="4" borderId="2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4" fillId="2" borderId="3" xfId="0" applyNumberFormat="1" applyFont="1" applyFill="1" applyBorder="1" applyAlignment="1">
      <alignment horizontal="left" wrapText="1"/>
    </xf>
    <xf numFmtId="0" fontId="4" fillId="2" borderId="2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vertical="center" wrapText="1"/>
    </xf>
    <xf numFmtId="2" fontId="4" fillId="0" borderId="3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" borderId="22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23" xfId="0" applyFont="1" applyFill="1" applyBorder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/>
    </xf>
    <xf numFmtId="0" fontId="3" fillId="3" borderId="1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zoomScale="75" zoomScaleNormal="75" workbookViewId="0" topLeftCell="A10">
      <selection activeCell="G35" sqref="G35"/>
    </sheetView>
  </sheetViews>
  <sheetFormatPr defaultColWidth="9.140625" defaultRowHeight="12.75"/>
  <cols>
    <col min="1" max="1" width="4.140625" style="0" customWidth="1"/>
    <col min="2" max="2" width="18.57421875" style="0" bestFit="1" customWidth="1"/>
    <col min="3" max="3" width="24.28125" style="0" customWidth="1"/>
    <col min="4" max="4" width="12.28125" style="0" customWidth="1"/>
    <col min="5" max="5" width="8.28125" style="0" customWidth="1"/>
    <col min="6" max="6" width="9.421875" style="0" customWidth="1"/>
    <col min="7" max="7" width="8.28125" style="0" customWidth="1"/>
    <col min="8" max="9" width="10.28125" style="0" customWidth="1"/>
    <col min="10" max="10" width="13.8515625" style="0" bestFit="1" customWidth="1"/>
    <col min="11" max="11" width="12.7109375" style="0" bestFit="1" customWidth="1"/>
    <col min="12" max="12" width="14.140625" style="0" customWidth="1"/>
    <col min="13" max="13" width="10.57421875" style="0" bestFit="1" customWidth="1"/>
    <col min="14" max="15" width="9.8515625" style="0" bestFit="1" customWidth="1"/>
  </cols>
  <sheetData>
    <row r="1" spans="1:10" ht="20.25">
      <c r="A1" s="114" t="s">
        <v>130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4" ht="19.5" customHeight="1" thickBot="1">
      <c r="A2" s="115" t="s">
        <v>131</v>
      </c>
      <c r="B2" s="115"/>
      <c r="C2" s="115"/>
      <c r="D2" s="115"/>
      <c r="E2" s="115"/>
      <c r="F2" s="115"/>
      <c r="G2" s="115"/>
      <c r="H2" s="115"/>
      <c r="I2" s="115"/>
      <c r="J2" s="115"/>
      <c r="K2" s="78"/>
      <c r="L2" s="78"/>
      <c r="M2" s="78"/>
      <c r="N2" s="78"/>
    </row>
    <row r="3" spans="1:14" ht="19.5" thickBot="1" thickTop="1">
      <c r="A3" s="121" t="s">
        <v>132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71"/>
      <c r="M3" s="71"/>
      <c r="N3" s="71"/>
    </row>
    <row r="4" spans="1:14" ht="19.5" thickBot="1" thickTop="1">
      <c r="A4" s="32" t="s">
        <v>133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70"/>
      <c r="M4" s="70"/>
      <c r="N4" s="70"/>
    </row>
    <row r="5" spans="1:14" ht="43.5" thickTop="1">
      <c r="A5" s="29" t="s">
        <v>0</v>
      </c>
      <c r="B5" s="29" t="s">
        <v>35</v>
      </c>
      <c r="C5" s="29" t="s">
        <v>36</v>
      </c>
      <c r="D5" s="119" t="s">
        <v>37</v>
      </c>
      <c r="E5" s="119" t="s">
        <v>38</v>
      </c>
      <c r="F5" s="119" t="s">
        <v>38</v>
      </c>
      <c r="G5" s="29" t="s">
        <v>39</v>
      </c>
      <c r="H5" s="29" t="s">
        <v>40</v>
      </c>
      <c r="I5" s="119" t="s">
        <v>116</v>
      </c>
      <c r="J5" s="29" t="s">
        <v>40</v>
      </c>
      <c r="K5" s="29" t="s">
        <v>117</v>
      </c>
      <c r="L5" s="16" t="s">
        <v>156</v>
      </c>
      <c r="M5" s="16" t="s">
        <v>157</v>
      </c>
      <c r="N5" s="16" t="s">
        <v>168</v>
      </c>
    </row>
    <row r="6" spans="1:14" ht="14.25">
      <c r="A6" s="15"/>
      <c r="B6" s="16"/>
      <c r="C6" s="16"/>
      <c r="D6" s="120"/>
      <c r="E6" s="120"/>
      <c r="F6" s="120"/>
      <c r="G6" s="16"/>
      <c r="H6" s="16"/>
      <c r="I6" s="120"/>
      <c r="J6" s="16"/>
      <c r="K6" s="16"/>
      <c r="L6" s="16"/>
      <c r="M6" s="16"/>
      <c r="N6" s="16"/>
    </row>
    <row r="7" spans="1:14" ht="15" thickBot="1">
      <c r="A7" s="18"/>
      <c r="B7" s="19"/>
      <c r="C7" s="19"/>
      <c r="D7" s="19" t="s">
        <v>7</v>
      </c>
      <c r="E7" s="19" t="s">
        <v>0</v>
      </c>
      <c r="F7" s="20" t="s">
        <v>8</v>
      </c>
      <c r="G7" s="19" t="s">
        <v>29</v>
      </c>
      <c r="H7" s="19" t="s">
        <v>33</v>
      </c>
      <c r="I7" s="27" t="s">
        <v>9</v>
      </c>
      <c r="J7" s="19"/>
      <c r="K7" s="19"/>
      <c r="L7" s="19"/>
      <c r="M7" s="19"/>
      <c r="N7" s="19" t="s">
        <v>167</v>
      </c>
    </row>
    <row r="8" spans="1:14" ht="15" thickTop="1">
      <c r="A8" s="2">
        <v>1</v>
      </c>
      <c r="B8" s="12" t="s">
        <v>122</v>
      </c>
      <c r="C8" s="30" t="s">
        <v>119</v>
      </c>
      <c r="D8" s="31">
        <v>102.7</v>
      </c>
      <c r="E8" s="12" t="s">
        <v>48</v>
      </c>
      <c r="F8" s="42">
        <v>7.7</v>
      </c>
      <c r="G8" s="13">
        <v>22.07</v>
      </c>
      <c r="H8" s="13">
        <f>D8+G8</f>
        <v>124.77000000000001</v>
      </c>
      <c r="I8" s="12">
        <v>37.5</v>
      </c>
      <c r="J8" s="14">
        <f>H8+I8+F8</f>
        <v>169.97</v>
      </c>
      <c r="K8" s="9">
        <f>H8*900+F8*300+I8*500</f>
        <v>133353</v>
      </c>
      <c r="L8" s="9"/>
      <c r="M8" s="79" t="s">
        <v>159</v>
      </c>
      <c r="N8" s="79">
        <v>2</v>
      </c>
    </row>
    <row r="9" spans="1:14" ht="14.25">
      <c r="A9" s="104">
        <v>2</v>
      </c>
      <c r="B9" s="12" t="s">
        <v>123</v>
      </c>
      <c r="C9" s="30" t="s">
        <v>120</v>
      </c>
      <c r="D9" s="31">
        <v>106.4</v>
      </c>
      <c r="E9" s="12" t="s">
        <v>53</v>
      </c>
      <c r="F9" s="42">
        <v>4.8</v>
      </c>
      <c r="G9" s="13">
        <v>22.87</v>
      </c>
      <c r="H9" s="13">
        <f>D9+G9</f>
        <v>129.27</v>
      </c>
      <c r="I9" s="12"/>
      <c r="J9" s="14">
        <f>H9+I9+F9</f>
        <v>134.07000000000002</v>
      </c>
      <c r="K9" s="9">
        <f>H9*950+F9*300+I9*500</f>
        <v>124246.50000000001</v>
      </c>
      <c r="L9" s="13"/>
      <c r="M9" s="101" t="s">
        <v>158</v>
      </c>
      <c r="N9" s="101">
        <v>2</v>
      </c>
    </row>
    <row r="10" spans="1:14" ht="14.25">
      <c r="A10" s="2">
        <v>3</v>
      </c>
      <c r="B10" s="12" t="s">
        <v>123</v>
      </c>
      <c r="C10" s="30" t="s">
        <v>128</v>
      </c>
      <c r="D10" s="13">
        <v>108.3</v>
      </c>
      <c r="E10" s="12" t="s">
        <v>55</v>
      </c>
      <c r="F10" s="31">
        <v>7.8</v>
      </c>
      <c r="G10" s="13">
        <v>23.28</v>
      </c>
      <c r="H10" s="13">
        <f>D10+G10</f>
        <v>131.57999999999998</v>
      </c>
      <c r="I10" s="12"/>
      <c r="J10" s="14">
        <f>H10+I10+F10</f>
        <v>139.38</v>
      </c>
      <c r="K10" s="9">
        <f>H10*950+F10*300+I10*500</f>
        <v>127340.99999999999</v>
      </c>
      <c r="L10" s="13"/>
      <c r="M10" s="101" t="s">
        <v>158</v>
      </c>
      <c r="N10" s="101">
        <v>2</v>
      </c>
    </row>
    <row r="11" spans="1:14" ht="15" thickBot="1">
      <c r="A11" s="2">
        <v>4</v>
      </c>
      <c r="B11" s="12" t="s">
        <v>124</v>
      </c>
      <c r="C11" s="30" t="s">
        <v>129</v>
      </c>
      <c r="D11" s="13">
        <v>106.4</v>
      </c>
      <c r="E11" s="12" t="s">
        <v>63</v>
      </c>
      <c r="F11" s="31">
        <v>10.2</v>
      </c>
      <c r="G11" s="13">
        <v>22.87</v>
      </c>
      <c r="H11" s="13">
        <f>D11+G11</f>
        <v>129.27</v>
      </c>
      <c r="I11" s="12"/>
      <c r="J11" s="14">
        <f>H11+I11+F11</f>
        <v>139.47</v>
      </c>
      <c r="K11" s="9">
        <f>H11*950+F11*300+I11*500</f>
        <v>125866.50000000001</v>
      </c>
      <c r="L11" s="13"/>
      <c r="M11" s="101" t="s">
        <v>158</v>
      </c>
      <c r="N11" s="101">
        <v>2</v>
      </c>
    </row>
    <row r="12" spans="1:14" ht="19.5" thickBot="1" thickTop="1">
      <c r="A12" s="116" t="s">
        <v>134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8"/>
      <c r="L12" s="70"/>
      <c r="M12" s="70"/>
      <c r="N12" s="70"/>
    </row>
    <row r="13" spans="1:15" ht="15" thickTop="1">
      <c r="A13" s="2">
        <v>1</v>
      </c>
      <c r="B13" s="3" t="s">
        <v>118</v>
      </c>
      <c r="C13" s="4" t="s">
        <v>170</v>
      </c>
      <c r="D13" s="5">
        <v>215.9</v>
      </c>
      <c r="E13" s="3" t="s">
        <v>20</v>
      </c>
      <c r="F13" s="3"/>
      <c r="G13" s="44">
        <v>41.02</v>
      </c>
      <c r="H13" s="9">
        <f aca="true" t="shared" si="0" ref="H13:H18">D13+G13</f>
        <v>256.92</v>
      </c>
      <c r="I13" s="6">
        <v>47.4</v>
      </c>
      <c r="J13" s="6">
        <f aca="true" t="shared" si="1" ref="J13:J18">H13+I13+F13</f>
        <v>304.32</v>
      </c>
      <c r="K13" s="9">
        <f>H13*850+F13*300+I13*500</f>
        <v>242082</v>
      </c>
      <c r="L13" s="6"/>
      <c r="M13" s="60" t="s">
        <v>160</v>
      </c>
      <c r="N13" s="60">
        <v>2</v>
      </c>
      <c r="O13" t="s">
        <v>169</v>
      </c>
    </row>
    <row r="14" spans="1:14" ht="14.25">
      <c r="A14" s="34">
        <v>2</v>
      </c>
      <c r="B14" s="35" t="s">
        <v>123</v>
      </c>
      <c r="C14" s="43" t="s">
        <v>146</v>
      </c>
      <c r="D14" s="37">
        <v>108.7</v>
      </c>
      <c r="E14" s="35" t="s">
        <v>23</v>
      </c>
      <c r="F14" s="37">
        <v>5.1</v>
      </c>
      <c r="G14" s="37">
        <v>20.65</v>
      </c>
      <c r="H14" s="37">
        <f t="shared" si="0"/>
        <v>129.35</v>
      </c>
      <c r="I14" s="37"/>
      <c r="J14" s="39">
        <f t="shared" si="1"/>
        <v>134.45</v>
      </c>
      <c r="K14" s="37">
        <f>H14*950+F14*300+I14*500</f>
        <v>124412.5</v>
      </c>
      <c r="L14" s="37" t="s">
        <v>154</v>
      </c>
      <c r="M14" s="62" t="s">
        <v>161</v>
      </c>
      <c r="N14" s="62">
        <v>2</v>
      </c>
    </row>
    <row r="15" spans="1:14" ht="14.25">
      <c r="A15" s="104">
        <v>3</v>
      </c>
      <c r="B15" s="12" t="s">
        <v>124</v>
      </c>
      <c r="C15" s="105" t="s">
        <v>147</v>
      </c>
      <c r="D15" s="13">
        <v>108.7</v>
      </c>
      <c r="E15" s="12" t="s">
        <v>72</v>
      </c>
      <c r="F15" s="13">
        <v>7.5</v>
      </c>
      <c r="G15" s="13">
        <v>20.65</v>
      </c>
      <c r="H15" s="13">
        <f t="shared" si="0"/>
        <v>129.35</v>
      </c>
      <c r="I15" s="13"/>
      <c r="J15" s="14">
        <f t="shared" si="1"/>
        <v>136.85</v>
      </c>
      <c r="K15" s="9">
        <f>H15*950+F15*300+I15*500</f>
        <v>125132.5</v>
      </c>
      <c r="L15" s="13"/>
      <c r="M15" s="79" t="s">
        <v>161</v>
      </c>
      <c r="N15" s="79">
        <v>2</v>
      </c>
    </row>
    <row r="16" spans="1:14" ht="14.25">
      <c r="A16" s="104">
        <v>4</v>
      </c>
      <c r="B16" s="12" t="s">
        <v>124</v>
      </c>
      <c r="C16" s="105" t="s">
        <v>148</v>
      </c>
      <c r="D16" s="13">
        <v>117.3</v>
      </c>
      <c r="E16" s="12" t="s">
        <v>24</v>
      </c>
      <c r="F16" s="13">
        <v>5.4</v>
      </c>
      <c r="G16" s="13">
        <v>22.29</v>
      </c>
      <c r="H16" s="13">
        <f t="shared" si="0"/>
        <v>139.59</v>
      </c>
      <c r="I16" s="13"/>
      <c r="J16" s="14">
        <f t="shared" si="1"/>
        <v>144.99</v>
      </c>
      <c r="K16" s="9">
        <f>H16*950+F16*300+I16*500</f>
        <v>134230.5</v>
      </c>
      <c r="L16" s="13"/>
      <c r="M16" s="101" t="s">
        <v>160</v>
      </c>
      <c r="N16" s="101">
        <v>2</v>
      </c>
    </row>
    <row r="17" spans="1:14" ht="14.25">
      <c r="A17" s="104">
        <v>5</v>
      </c>
      <c r="B17" s="12" t="s">
        <v>125</v>
      </c>
      <c r="C17" s="105" t="s">
        <v>171</v>
      </c>
      <c r="D17" s="13">
        <v>168.8</v>
      </c>
      <c r="E17" s="12" t="s">
        <v>73</v>
      </c>
      <c r="F17" s="13">
        <v>6.5</v>
      </c>
      <c r="G17" s="13">
        <v>32.07</v>
      </c>
      <c r="H17" s="13">
        <f t="shared" si="0"/>
        <v>200.87</v>
      </c>
      <c r="I17" s="13"/>
      <c r="J17" s="14">
        <f t="shared" si="1"/>
        <v>207.37</v>
      </c>
      <c r="K17" s="9">
        <f>H17*950+F17*300+I17*500</f>
        <v>192776.5</v>
      </c>
      <c r="L17" s="13"/>
      <c r="M17" s="101" t="s">
        <v>160</v>
      </c>
      <c r="N17" s="101">
        <v>2</v>
      </c>
    </row>
    <row r="18" spans="1:14" ht="15" thickBot="1">
      <c r="A18" s="104">
        <v>6</v>
      </c>
      <c r="B18" s="12" t="s">
        <v>126</v>
      </c>
      <c r="C18" s="105" t="s">
        <v>149</v>
      </c>
      <c r="D18" s="13">
        <v>103.3</v>
      </c>
      <c r="E18" s="12" t="s">
        <v>76</v>
      </c>
      <c r="F18" s="13">
        <v>6.5</v>
      </c>
      <c r="G18" s="13">
        <v>19.63</v>
      </c>
      <c r="H18" s="13">
        <f t="shared" si="0"/>
        <v>122.92999999999999</v>
      </c>
      <c r="I18" s="13"/>
      <c r="J18" s="14">
        <f t="shared" si="1"/>
        <v>129.43</v>
      </c>
      <c r="K18" s="9">
        <f>H18*950+F18*300+I18*500</f>
        <v>118733.5</v>
      </c>
      <c r="L18" s="13"/>
      <c r="M18" s="79" t="s">
        <v>161</v>
      </c>
      <c r="N18" s="79">
        <v>2</v>
      </c>
    </row>
    <row r="19" spans="1:14" ht="19.5" thickBot="1" thickTop="1">
      <c r="A19" s="116" t="s">
        <v>135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  <c r="L19" s="71"/>
      <c r="M19" s="71"/>
      <c r="N19" s="71"/>
    </row>
    <row r="20" spans="1:14" ht="15" thickTop="1">
      <c r="A20" s="104">
        <v>1</v>
      </c>
      <c r="B20" s="28" t="s">
        <v>127</v>
      </c>
      <c r="C20" s="106" t="s">
        <v>136</v>
      </c>
      <c r="D20" s="107">
        <v>17.4</v>
      </c>
      <c r="E20" s="12"/>
      <c r="F20" s="12"/>
      <c r="G20" s="13">
        <v>17.4</v>
      </c>
      <c r="H20" s="13">
        <f>D20+G20</f>
        <v>34.8</v>
      </c>
      <c r="I20" s="13"/>
      <c r="J20" s="14">
        <f>H20+I20+F20</f>
        <v>34.8</v>
      </c>
      <c r="K20" s="13">
        <v>10000</v>
      </c>
      <c r="L20" s="13"/>
      <c r="M20" s="108"/>
      <c r="N20" s="108"/>
    </row>
    <row r="21" spans="1:14" ht="14.25">
      <c r="A21" s="104">
        <v>2</v>
      </c>
      <c r="B21" s="28" t="s">
        <v>127</v>
      </c>
      <c r="C21" s="106" t="s">
        <v>137</v>
      </c>
      <c r="D21" s="107">
        <v>17.4</v>
      </c>
      <c r="E21" s="12"/>
      <c r="F21" s="12"/>
      <c r="G21" s="13">
        <v>17.4</v>
      </c>
      <c r="H21" s="13">
        <f>D21+G21</f>
        <v>34.8</v>
      </c>
      <c r="I21" s="13"/>
      <c r="J21" s="14">
        <f>H21+I21+F21</f>
        <v>34.8</v>
      </c>
      <c r="K21" s="13">
        <v>10000</v>
      </c>
      <c r="L21" s="13"/>
      <c r="M21" s="108"/>
      <c r="N21" s="108"/>
    </row>
    <row r="22" spans="1:14" ht="14.25">
      <c r="A22" s="104">
        <v>3</v>
      </c>
      <c r="B22" s="28" t="s">
        <v>127</v>
      </c>
      <c r="C22" s="106" t="s">
        <v>138</v>
      </c>
      <c r="D22" s="107">
        <v>17.4</v>
      </c>
      <c r="E22" s="12"/>
      <c r="F22" s="12"/>
      <c r="G22" s="13">
        <v>17.4</v>
      </c>
      <c r="H22" s="13">
        <f>D22+G22</f>
        <v>34.8</v>
      </c>
      <c r="I22" s="13"/>
      <c r="J22" s="14">
        <f>H22+I22+F22</f>
        <v>34.8</v>
      </c>
      <c r="K22" s="13">
        <v>10000</v>
      </c>
      <c r="L22" s="13"/>
      <c r="M22" s="108"/>
      <c r="N22" s="108"/>
    </row>
    <row r="23" spans="1:14" ht="22.5" customHeight="1" thickBot="1">
      <c r="A23" s="73"/>
      <c r="B23" s="74"/>
      <c r="C23" s="74"/>
      <c r="D23" s="75"/>
      <c r="E23" s="76"/>
      <c r="F23" s="75"/>
      <c r="G23" s="75"/>
      <c r="H23" s="75"/>
      <c r="I23" s="75"/>
      <c r="J23" s="75"/>
      <c r="K23" s="75"/>
      <c r="L23" s="77"/>
      <c r="M23" s="77"/>
      <c r="N23" s="77"/>
    </row>
    <row r="24" spans="1:14" ht="19.5" thickBot="1" thickTop="1">
      <c r="A24" s="121" t="s">
        <v>139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71"/>
      <c r="M24" s="71"/>
      <c r="N24" s="71"/>
    </row>
    <row r="25" spans="1:14" ht="19.5" thickBot="1" thickTop="1">
      <c r="A25" s="32" t="s">
        <v>140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71"/>
      <c r="M25" s="71"/>
      <c r="N25" s="71"/>
    </row>
    <row r="26" spans="1:14" ht="43.5" thickTop="1">
      <c r="A26" s="29" t="s">
        <v>0</v>
      </c>
      <c r="B26" s="29" t="s">
        <v>35</v>
      </c>
      <c r="C26" s="29" t="s">
        <v>36</v>
      </c>
      <c r="D26" s="119" t="s">
        <v>37</v>
      </c>
      <c r="E26" s="119" t="s">
        <v>38</v>
      </c>
      <c r="F26" s="119" t="s">
        <v>38</v>
      </c>
      <c r="G26" s="29" t="s">
        <v>39</v>
      </c>
      <c r="H26" s="29" t="s">
        <v>40</v>
      </c>
      <c r="I26" s="29" t="s">
        <v>116</v>
      </c>
      <c r="J26" s="29" t="s">
        <v>40</v>
      </c>
      <c r="K26" s="29" t="s">
        <v>117</v>
      </c>
      <c r="L26" s="52"/>
      <c r="M26" s="52"/>
      <c r="N26" s="52"/>
    </row>
    <row r="27" spans="1:14" ht="14.25">
      <c r="A27" s="15"/>
      <c r="B27" s="16"/>
      <c r="C27" s="16"/>
      <c r="D27" s="120"/>
      <c r="E27" s="120"/>
      <c r="F27" s="120"/>
      <c r="G27" s="16"/>
      <c r="H27" s="16"/>
      <c r="I27" s="16"/>
      <c r="J27" s="16"/>
      <c r="K27" s="16"/>
      <c r="L27" s="52"/>
      <c r="M27" s="52"/>
      <c r="N27" s="52"/>
    </row>
    <row r="28" spans="1:14" ht="15" thickBot="1">
      <c r="A28" s="18"/>
      <c r="B28" s="19"/>
      <c r="C28" s="19"/>
      <c r="D28" s="19" t="s">
        <v>7</v>
      </c>
      <c r="E28" s="19" t="s">
        <v>0</v>
      </c>
      <c r="F28" s="20" t="s">
        <v>8</v>
      </c>
      <c r="G28" s="19" t="s">
        <v>29</v>
      </c>
      <c r="H28" s="19" t="s">
        <v>33</v>
      </c>
      <c r="I28" s="19" t="s">
        <v>9</v>
      </c>
      <c r="J28" s="19"/>
      <c r="K28" s="19"/>
      <c r="L28" s="53"/>
      <c r="M28" s="53"/>
      <c r="N28" s="53"/>
    </row>
    <row r="29" spans="1:15" ht="15" thickTop="1">
      <c r="A29" s="2">
        <v>1</v>
      </c>
      <c r="B29" s="3" t="s">
        <v>118</v>
      </c>
      <c r="C29" s="4" t="s">
        <v>172</v>
      </c>
      <c r="D29" s="5">
        <v>214.4</v>
      </c>
      <c r="E29" s="3" t="s">
        <v>20</v>
      </c>
      <c r="F29" s="3"/>
      <c r="G29" s="6">
        <v>32</v>
      </c>
      <c r="H29" s="6">
        <f aca="true" t="shared" si="2" ref="H29:H35">D29+G29</f>
        <v>246.4</v>
      </c>
      <c r="I29" s="50">
        <v>55.4</v>
      </c>
      <c r="J29" s="6">
        <f aca="true" t="shared" si="3" ref="J29:J35">H29+I29+F29</f>
        <v>301.8</v>
      </c>
      <c r="K29" s="9">
        <f>H29*850+F29*300+I29*500</f>
        <v>237140</v>
      </c>
      <c r="L29" s="6"/>
      <c r="M29" s="60" t="s">
        <v>162</v>
      </c>
      <c r="N29" s="60">
        <v>2</v>
      </c>
      <c r="O29" t="s">
        <v>169</v>
      </c>
    </row>
    <row r="30" spans="1:14" ht="14.25">
      <c r="A30" s="2">
        <v>2</v>
      </c>
      <c r="B30" s="12" t="s">
        <v>121</v>
      </c>
      <c r="C30" s="30" t="s">
        <v>141</v>
      </c>
      <c r="D30" s="31">
        <v>90.5</v>
      </c>
      <c r="E30" s="12" t="s">
        <v>87</v>
      </c>
      <c r="F30" s="42">
        <v>7.7</v>
      </c>
      <c r="G30" s="9">
        <v>13.51</v>
      </c>
      <c r="H30" s="9">
        <f t="shared" si="2"/>
        <v>104.01</v>
      </c>
      <c r="I30" s="12">
        <v>45.3</v>
      </c>
      <c r="J30" s="6">
        <f t="shared" si="3"/>
        <v>157.01</v>
      </c>
      <c r="K30" s="9">
        <f>H30*900+F30*300+I30*500</f>
        <v>118569</v>
      </c>
      <c r="L30" s="9"/>
      <c r="M30" s="61" t="s">
        <v>163</v>
      </c>
      <c r="N30" s="61">
        <v>2</v>
      </c>
    </row>
    <row r="31" spans="1:14" s="24" customFormat="1" ht="14.25">
      <c r="A31" s="2">
        <v>3</v>
      </c>
      <c r="B31" s="12" t="s">
        <v>122</v>
      </c>
      <c r="C31" s="30" t="s">
        <v>142</v>
      </c>
      <c r="D31" s="13">
        <v>69.5</v>
      </c>
      <c r="E31" s="12" t="s">
        <v>89</v>
      </c>
      <c r="F31" s="31">
        <v>9.3</v>
      </c>
      <c r="G31" s="13">
        <v>10.37</v>
      </c>
      <c r="H31" s="13">
        <f t="shared" si="2"/>
        <v>79.87</v>
      </c>
      <c r="I31" s="12"/>
      <c r="J31" s="14">
        <f t="shared" si="3"/>
        <v>89.17</v>
      </c>
      <c r="K31" s="9">
        <f>H31*950+F31*300+I31*500</f>
        <v>78666.5</v>
      </c>
      <c r="L31" s="13"/>
      <c r="M31" s="79" t="s">
        <v>164</v>
      </c>
      <c r="N31" s="79">
        <v>1</v>
      </c>
    </row>
    <row r="32" spans="1:14" ht="14.25">
      <c r="A32" s="2">
        <v>4</v>
      </c>
      <c r="B32" s="12" t="s">
        <v>123</v>
      </c>
      <c r="C32" s="30" t="s">
        <v>143</v>
      </c>
      <c r="D32" s="9">
        <v>80.2</v>
      </c>
      <c r="E32" s="12" t="s">
        <v>92</v>
      </c>
      <c r="F32" s="11">
        <v>4.2</v>
      </c>
      <c r="G32" s="9">
        <v>11.97</v>
      </c>
      <c r="H32" s="9">
        <f t="shared" si="2"/>
        <v>92.17</v>
      </c>
      <c r="I32" s="12"/>
      <c r="J32" s="6">
        <f t="shared" si="3"/>
        <v>96.37</v>
      </c>
      <c r="K32" s="9">
        <f>H32*950+F32*300+I32*500</f>
        <v>88821.5</v>
      </c>
      <c r="L32" s="9"/>
      <c r="M32" s="61" t="s">
        <v>164</v>
      </c>
      <c r="N32" s="61">
        <v>1</v>
      </c>
    </row>
    <row r="33" spans="1:14" ht="14.25">
      <c r="A33" s="2">
        <v>5</v>
      </c>
      <c r="B33" s="12" t="s">
        <v>123</v>
      </c>
      <c r="C33" s="30" t="s">
        <v>144</v>
      </c>
      <c r="D33" s="13">
        <v>71.8</v>
      </c>
      <c r="E33" s="12" t="s">
        <v>93</v>
      </c>
      <c r="F33" s="31">
        <v>4.9</v>
      </c>
      <c r="G33" s="13">
        <v>10.72</v>
      </c>
      <c r="H33" s="13">
        <f t="shared" si="2"/>
        <v>82.52</v>
      </c>
      <c r="I33" s="12"/>
      <c r="J33" s="14">
        <f t="shared" si="3"/>
        <v>87.42</v>
      </c>
      <c r="K33" s="9">
        <f>H33*950+F33*300+I33*500</f>
        <v>79864</v>
      </c>
      <c r="L33" s="13"/>
      <c r="M33" s="79" t="s">
        <v>165</v>
      </c>
      <c r="N33" s="79">
        <v>1</v>
      </c>
    </row>
    <row r="34" spans="1:14" ht="14.25">
      <c r="A34" s="2">
        <v>6</v>
      </c>
      <c r="B34" s="12" t="s">
        <v>124</v>
      </c>
      <c r="C34" s="30" t="s">
        <v>145</v>
      </c>
      <c r="D34" s="13">
        <v>116.2</v>
      </c>
      <c r="E34" s="12" t="s">
        <v>100</v>
      </c>
      <c r="F34" s="31">
        <v>3.7</v>
      </c>
      <c r="G34" s="13">
        <v>17.34</v>
      </c>
      <c r="H34" s="13">
        <f t="shared" si="2"/>
        <v>133.54</v>
      </c>
      <c r="I34" s="12"/>
      <c r="J34" s="14">
        <f t="shared" si="3"/>
        <v>137.23999999999998</v>
      </c>
      <c r="K34" s="9">
        <f>H34*950+F34*300+I34*500</f>
        <v>127972.99999999999</v>
      </c>
      <c r="L34" s="13"/>
      <c r="M34" s="79" t="s">
        <v>164</v>
      </c>
      <c r="N34" s="79">
        <v>2</v>
      </c>
    </row>
    <row r="35" spans="1:14" ht="14.25">
      <c r="A35" s="40">
        <v>7</v>
      </c>
      <c r="B35" s="35" t="s">
        <v>125</v>
      </c>
      <c r="C35" s="36" t="s">
        <v>173</v>
      </c>
      <c r="D35" s="37">
        <v>154.6</v>
      </c>
      <c r="E35" s="35" t="s">
        <v>110</v>
      </c>
      <c r="F35" s="38">
        <v>4.5</v>
      </c>
      <c r="G35" s="37">
        <v>23.08</v>
      </c>
      <c r="H35" s="37">
        <f t="shared" si="2"/>
        <v>177.68</v>
      </c>
      <c r="I35" s="35"/>
      <c r="J35" s="39">
        <f t="shared" si="3"/>
        <v>182.18</v>
      </c>
      <c r="K35" s="37">
        <f>H35*950+F35*300+I35*500</f>
        <v>170146</v>
      </c>
      <c r="L35" s="37" t="s">
        <v>154</v>
      </c>
      <c r="M35" s="62" t="s">
        <v>166</v>
      </c>
      <c r="N35" s="62">
        <v>2</v>
      </c>
    </row>
    <row r="36" spans="1:14" ht="18.75" thickBot="1">
      <c r="A36" s="121" t="s">
        <v>150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71"/>
      <c r="M36" s="71"/>
      <c r="N36" s="71"/>
    </row>
    <row r="37" spans="1:14" ht="15" thickTop="1">
      <c r="A37" s="104">
        <v>1</v>
      </c>
      <c r="B37" s="28" t="s">
        <v>127</v>
      </c>
      <c r="C37" s="106" t="s">
        <v>136</v>
      </c>
      <c r="D37" s="107">
        <v>16</v>
      </c>
      <c r="E37" s="12"/>
      <c r="F37" s="12"/>
      <c r="G37" s="13">
        <v>15.98</v>
      </c>
      <c r="H37" s="13">
        <f>D37+G37</f>
        <v>31.98</v>
      </c>
      <c r="I37" s="13"/>
      <c r="J37" s="14">
        <f>H37+I37+F37</f>
        <v>31.98</v>
      </c>
      <c r="K37" s="13">
        <v>10000</v>
      </c>
      <c r="L37" s="13" t="s">
        <v>154</v>
      </c>
      <c r="M37" s="108"/>
      <c r="N37" s="108"/>
    </row>
  </sheetData>
  <mergeCells count="14">
    <mergeCell ref="A24:K24"/>
    <mergeCell ref="A36:K36"/>
    <mergeCell ref="A3:K3"/>
    <mergeCell ref="A19:K19"/>
    <mergeCell ref="D26:D27"/>
    <mergeCell ref="E26:E27"/>
    <mergeCell ref="F26:F27"/>
    <mergeCell ref="A1:J1"/>
    <mergeCell ref="A2:J2"/>
    <mergeCell ref="A12:K12"/>
    <mergeCell ref="D5:D6"/>
    <mergeCell ref="E5:E6"/>
    <mergeCell ref="F5:F6"/>
    <mergeCell ref="I5:I6"/>
  </mergeCells>
  <printOptions/>
  <pageMargins left="0.35433070866141736" right="0.1968503937007874" top="0.03937007874015748" bottom="0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="75" zoomScaleNormal="75" workbookViewId="0" topLeftCell="A13">
      <selection activeCell="A10" sqref="A10:IV10"/>
    </sheetView>
  </sheetViews>
  <sheetFormatPr defaultColWidth="9.140625" defaultRowHeight="12.75"/>
  <cols>
    <col min="1" max="1" width="4.140625" style="0" customWidth="1"/>
    <col min="2" max="2" width="11.7109375" style="0" customWidth="1"/>
    <col min="3" max="3" width="23.421875" style="0" customWidth="1"/>
    <col min="4" max="4" width="9.57421875" style="0" customWidth="1"/>
    <col min="5" max="5" width="7.7109375" style="0" customWidth="1"/>
    <col min="6" max="6" width="8.421875" style="0" customWidth="1"/>
    <col min="7" max="7" width="8.7109375" style="0" customWidth="1"/>
    <col min="8" max="8" width="9.8515625" style="0" customWidth="1"/>
    <col min="9" max="9" width="8.57421875" style="0" customWidth="1"/>
    <col min="10" max="10" width="9.421875" style="0" customWidth="1"/>
    <col min="11" max="11" width="11.7109375" style="0" customWidth="1"/>
    <col min="12" max="12" width="9.421875" style="0" customWidth="1"/>
    <col min="13" max="13" width="12.7109375" style="0" bestFit="1" customWidth="1"/>
    <col min="14" max="14" width="12.7109375" style="0" customWidth="1"/>
  </cols>
  <sheetData>
    <row r="1" spans="1:10" ht="20.25">
      <c r="A1" s="114" t="s">
        <v>34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9.5" customHeight="1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9.5" customHeight="1">
      <c r="A3" s="1"/>
      <c r="B3" s="1"/>
      <c r="C3" s="1"/>
      <c r="D3" s="1" t="s">
        <v>199</v>
      </c>
      <c r="E3" s="1"/>
      <c r="F3" s="1"/>
      <c r="G3" s="1"/>
      <c r="H3" s="1"/>
      <c r="I3" s="1"/>
      <c r="J3" s="1"/>
    </row>
    <row r="4" spans="1:12" ht="15.75" customHeight="1">
      <c r="A4" s="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3" ht="18.75" thickBot="1">
      <c r="A5" s="129" t="s">
        <v>42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9.5" thickBot="1" thickTop="1">
      <c r="A6" s="67" t="s">
        <v>43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</row>
    <row r="7" spans="1:13" ht="28.5">
      <c r="A7" s="15" t="s">
        <v>0</v>
      </c>
      <c r="B7" s="16" t="s">
        <v>1</v>
      </c>
      <c r="C7" s="16" t="s">
        <v>2</v>
      </c>
      <c r="D7" s="26" t="s">
        <v>191</v>
      </c>
      <c r="E7" s="16" t="s">
        <v>4</v>
      </c>
      <c r="F7" s="17" t="s">
        <v>4</v>
      </c>
      <c r="G7" s="16" t="s">
        <v>5</v>
      </c>
      <c r="H7" s="16" t="s">
        <v>6</v>
      </c>
      <c r="I7" s="25" t="s">
        <v>28</v>
      </c>
      <c r="J7" s="26" t="s">
        <v>49</v>
      </c>
      <c r="K7" s="16" t="s">
        <v>32</v>
      </c>
      <c r="L7" s="16" t="s">
        <v>32</v>
      </c>
      <c r="M7" s="16" t="s">
        <v>155</v>
      </c>
    </row>
    <row r="8" spans="1:13" ht="28.5">
      <c r="A8" s="15" t="s">
        <v>30</v>
      </c>
      <c r="B8" s="16"/>
      <c r="C8" s="16"/>
      <c r="D8" s="16"/>
      <c r="E8" s="16"/>
      <c r="F8" s="17"/>
      <c r="G8" s="16"/>
      <c r="H8" s="16"/>
      <c r="I8" s="26" t="s">
        <v>46</v>
      </c>
      <c r="J8" s="26" t="s">
        <v>192</v>
      </c>
      <c r="K8" s="16" t="s">
        <v>51</v>
      </c>
      <c r="L8" s="26" t="s">
        <v>194</v>
      </c>
      <c r="M8" s="16"/>
    </row>
    <row r="9" spans="1:13" ht="29.25" thickBot="1">
      <c r="A9" s="18" t="s">
        <v>31</v>
      </c>
      <c r="B9" s="19"/>
      <c r="C9" s="19"/>
      <c r="D9" s="19" t="s">
        <v>7</v>
      </c>
      <c r="E9" s="19" t="s">
        <v>0</v>
      </c>
      <c r="F9" s="27" t="s">
        <v>8</v>
      </c>
      <c r="G9" s="92" t="s">
        <v>29</v>
      </c>
      <c r="H9" s="19" t="s">
        <v>33</v>
      </c>
      <c r="I9" s="27" t="s">
        <v>9</v>
      </c>
      <c r="J9" s="19"/>
      <c r="K9" s="19"/>
      <c r="L9" s="19"/>
      <c r="M9" s="19"/>
    </row>
    <row r="10" spans="1:14" ht="15" thickTop="1">
      <c r="A10" s="2">
        <v>1</v>
      </c>
      <c r="B10" s="93" t="s">
        <v>11</v>
      </c>
      <c r="C10" s="30" t="s">
        <v>47</v>
      </c>
      <c r="D10" s="31">
        <v>102.7</v>
      </c>
      <c r="E10" s="12" t="s">
        <v>48</v>
      </c>
      <c r="F10" s="42">
        <v>7.7</v>
      </c>
      <c r="G10" s="9">
        <v>22.07</v>
      </c>
      <c r="H10" s="9">
        <f>D10+G10</f>
        <v>124.77000000000001</v>
      </c>
      <c r="I10" s="12">
        <v>37.5</v>
      </c>
      <c r="J10" s="6">
        <f>H10+I10+F10</f>
        <v>169.97</v>
      </c>
      <c r="K10" s="9">
        <f>H10*900+F10*300+I10*500</f>
        <v>133353</v>
      </c>
      <c r="L10" s="61" t="s">
        <v>205</v>
      </c>
      <c r="M10" s="61"/>
      <c r="N10" s="86"/>
    </row>
    <row r="11" spans="1:13" ht="14.25">
      <c r="A11" s="104">
        <v>2</v>
      </c>
      <c r="B11" s="93" t="s">
        <v>14</v>
      </c>
      <c r="C11" s="30" t="s">
        <v>52</v>
      </c>
      <c r="D11" s="31">
        <v>106.4</v>
      </c>
      <c r="E11" s="12" t="s">
        <v>53</v>
      </c>
      <c r="F11" s="42">
        <v>4.8</v>
      </c>
      <c r="G11" s="13">
        <v>22.87</v>
      </c>
      <c r="H11" s="13">
        <f>D11+G11</f>
        <v>129.27</v>
      </c>
      <c r="I11" s="12"/>
      <c r="J11" s="14">
        <f>H11+I11+F11</f>
        <v>134.07000000000002</v>
      </c>
      <c r="K11" s="9">
        <f>H11*950+F11*300+I11*500</f>
        <v>124246.50000000001</v>
      </c>
      <c r="L11" s="79"/>
      <c r="M11" s="101"/>
    </row>
    <row r="12" spans="1:13" ht="14.25">
      <c r="A12" s="2">
        <v>3</v>
      </c>
      <c r="B12" s="93" t="s">
        <v>14</v>
      </c>
      <c r="C12" s="96" t="s">
        <v>54</v>
      </c>
      <c r="D12" s="45">
        <v>108.3</v>
      </c>
      <c r="E12" s="97" t="s">
        <v>55</v>
      </c>
      <c r="F12" s="98">
        <v>7.8</v>
      </c>
      <c r="G12" s="45">
        <v>23.28</v>
      </c>
      <c r="H12" s="45">
        <f>D12+G12</f>
        <v>131.57999999999998</v>
      </c>
      <c r="I12" s="97"/>
      <c r="J12" s="44">
        <f>H12+I12+F12</f>
        <v>139.38</v>
      </c>
      <c r="K12" s="9">
        <f>H12*950+F12*300+I12*500</f>
        <v>127340.99999999999</v>
      </c>
      <c r="L12" s="99"/>
      <c r="M12" s="100"/>
    </row>
    <row r="13" spans="1:13" ht="15" thickBot="1">
      <c r="A13" s="2">
        <v>4</v>
      </c>
      <c r="B13" s="93" t="s">
        <v>17</v>
      </c>
      <c r="C13" s="30" t="s">
        <v>56</v>
      </c>
      <c r="D13" s="13">
        <v>106.4</v>
      </c>
      <c r="E13" s="12" t="s">
        <v>63</v>
      </c>
      <c r="F13" s="31">
        <v>10.2</v>
      </c>
      <c r="G13" s="13">
        <v>22.87</v>
      </c>
      <c r="H13" s="13">
        <f>D13+G13</f>
        <v>129.27</v>
      </c>
      <c r="I13" s="12"/>
      <c r="J13" s="14">
        <f>H13+I13+F13</f>
        <v>139.47</v>
      </c>
      <c r="K13" s="9">
        <f>H13*950+F13*300+I13*500</f>
        <v>125866.50000000001</v>
      </c>
      <c r="L13" s="79"/>
      <c r="M13" s="101"/>
    </row>
    <row r="14" spans="1:13" ht="19.5" thickBot="1" thickTop="1">
      <c r="A14" s="127" t="s">
        <v>152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70"/>
    </row>
    <row r="15" spans="1:13" ht="29.25" thickTop="1">
      <c r="A15" s="2">
        <v>1</v>
      </c>
      <c r="B15" s="95" t="s">
        <v>196</v>
      </c>
      <c r="C15" s="4" t="s">
        <v>68</v>
      </c>
      <c r="D15" s="5">
        <v>215.9</v>
      </c>
      <c r="E15" s="3" t="s">
        <v>20</v>
      </c>
      <c r="F15" s="3"/>
      <c r="G15" s="44">
        <v>41.02</v>
      </c>
      <c r="H15" s="6">
        <f aca="true" t="shared" si="0" ref="H15:H20">D15+G15</f>
        <v>256.92</v>
      </c>
      <c r="I15" s="6">
        <v>47.4</v>
      </c>
      <c r="J15" s="6">
        <f aca="true" t="shared" si="1" ref="J15:J20">H15+I15+F15</f>
        <v>304.32</v>
      </c>
      <c r="K15" s="6">
        <f>H15*850+I15*500</f>
        <v>242082</v>
      </c>
      <c r="L15" s="60" t="s">
        <v>203</v>
      </c>
      <c r="M15" s="60"/>
    </row>
    <row r="16" spans="1:13" ht="14.25">
      <c r="A16" s="34">
        <v>2</v>
      </c>
      <c r="B16" s="94" t="s">
        <v>14</v>
      </c>
      <c r="C16" s="43" t="s">
        <v>13</v>
      </c>
      <c r="D16" s="37">
        <v>108.7</v>
      </c>
      <c r="E16" s="35" t="s">
        <v>23</v>
      </c>
      <c r="F16" s="37">
        <v>5.1</v>
      </c>
      <c r="G16" s="37">
        <v>20.65</v>
      </c>
      <c r="H16" s="37">
        <f t="shared" si="0"/>
        <v>129.35</v>
      </c>
      <c r="I16" s="37"/>
      <c r="J16" s="39">
        <f t="shared" si="1"/>
        <v>134.45</v>
      </c>
      <c r="K16" s="37">
        <f>H16*950+F16*300+I16*500</f>
        <v>124412.5</v>
      </c>
      <c r="L16" s="62" t="s">
        <v>204</v>
      </c>
      <c r="M16" s="81" t="s">
        <v>151</v>
      </c>
    </row>
    <row r="17" spans="1:13" ht="14.25">
      <c r="A17" s="104">
        <v>3</v>
      </c>
      <c r="B17" s="93" t="s">
        <v>17</v>
      </c>
      <c r="C17" s="105" t="s">
        <v>71</v>
      </c>
      <c r="D17" s="13">
        <v>108.7</v>
      </c>
      <c r="E17" s="12" t="s">
        <v>72</v>
      </c>
      <c r="F17" s="13">
        <v>7.5</v>
      </c>
      <c r="G17" s="13">
        <v>20.65</v>
      </c>
      <c r="H17" s="13">
        <f t="shared" si="0"/>
        <v>129.35</v>
      </c>
      <c r="I17" s="13"/>
      <c r="J17" s="14">
        <f t="shared" si="1"/>
        <v>136.85</v>
      </c>
      <c r="K17" s="13">
        <f>H17*950+F17*300+I17*500</f>
        <v>125132.5</v>
      </c>
      <c r="L17" s="79"/>
      <c r="M17" s="101"/>
    </row>
    <row r="18" spans="1:13" ht="14.25">
      <c r="A18" s="104">
        <v>4</v>
      </c>
      <c r="B18" s="93" t="s">
        <v>17</v>
      </c>
      <c r="C18" s="105" t="s">
        <v>15</v>
      </c>
      <c r="D18" s="13">
        <v>117.3</v>
      </c>
      <c r="E18" s="12" t="s">
        <v>24</v>
      </c>
      <c r="F18" s="13">
        <v>5.4</v>
      </c>
      <c r="G18" s="13">
        <v>22.29</v>
      </c>
      <c r="H18" s="13">
        <f t="shared" si="0"/>
        <v>139.59</v>
      </c>
      <c r="I18" s="13"/>
      <c r="J18" s="14">
        <f t="shared" si="1"/>
        <v>144.99</v>
      </c>
      <c r="K18" s="13">
        <f>H18*950+F18*300+I18*500</f>
        <v>134230.5</v>
      </c>
      <c r="L18" s="79"/>
      <c r="M18" s="101"/>
    </row>
    <row r="19" spans="1:13" ht="28.5">
      <c r="A19" s="104">
        <v>5</v>
      </c>
      <c r="B19" s="28" t="s">
        <v>61</v>
      </c>
      <c r="C19" s="8" t="s">
        <v>75</v>
      </c>
      <c r="D19" s="9">
        <v>168.8</v>
      </c>
      <c r="E19" s="7" t="s">
        <v>73</v>
      </c>
      <c r="F19" s="13">
        <v>6.5</v>
      </c>
      <c r="G19" s="45">
        <v>32.07</v>
      </c>
      <c r="H19" s="9">
        <f t="shared" si="0"/>
        <v>200.87</v>
      </c>
      <c r="I19" s="9"/>
      <c r="J19" s="6">
        <f t="shared" si="1"/>
        <v>207.37</v>
      </c>
      <c r="K19" s="9">
        <f>H19*950+F19*300+I19*500</f>
        <v>192776.5</v>
      </c>
      <c r="L19" s="61" t="s">
        <v>198</v>
      </c>
      <c r="M19" s="61"/>
    </row>
    <row r="20" spans="1:13" ht="14.25">
      <c r="A20" s="104">
        <v>6</v>
      </c>
      <c r="B20" s="12" t="s">
        <v>62</v>
      </c>
      <c r="C20" s="105" t="s">
        <v>77</v>
      </c>
      <c r="D20" s="13">
        <v>103.3</v>
      </c>
      <c r="E20" s="12" t="s">
        <v>76</v>
      </c>
      <c r="F20" s="13">
        <v>6.5</v>
      </c>
      <c r="G20" s="13">
        <v>19.63</v>
      </c>
      <c r="H20" s="13">
        <f t="shared" si="0"/>
        <v>122.92999999999999</v>
      </c>
      <c r="I20" s="13"/>
      <c r="J20" s="14">
        <f t="shared" si="1"/>
        <v>129.43</v>
      </c>
      <c r="K20" s="13">
        <f>H20*950+F20*300+I20*500</f>
        <v>118733.5</v>
      </c>
      <c r="L20" s="79"/>
      <c r="M20" s="101"/>
    </row>
    <row r="21" spans="1:13" ht="18.75" thickBot="1">
      <c r="A21" s="128" t="s">
        <v>78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71"/>
    </row>
    <row r="22" spans="1:13" ht="29.25" thickTop="1">
      <c r="A22" s="104">
        <v>1</v>
      </c>
      <c r="B22" s="28" t="s">
        <v>21</v>
      </c>
      <c r="C22" s="106" t="s">
        <v>80</v>
      </c>
      <c r="D22" s="107">
        <v>17.4</v>
      </c>
      <c r="E22" s="12"/>
      <c r="F22" s="12"/>
      <c r="G22" s="13">
        <v>17.4</v>
      </c>
      <c r="H22" s="13">
        <f>D22+G22</f>
        <v>34.8</v>
      </c>
      <c r="I22" s="13"/>
      <c r="J22" s="14">
        <f>H22+I22+F22</f>
        <v>34.8</v>
      </c>
      <c r="K22" s="13">
        <v>10000</v>
      </c>
      <c r="L22" s="108"/>
      <c r="M22" s="101"/>
    </row>
    <row r="23" spans="1:13" ht="28.5">
      <c r="A23" s="104">
        <v>2</v>
      </c>
      <c r="B23" s="28" t="s">
        <v>21</v>
      </c>
      <c r="C23" s="106" t="s">
        <v>82</v>
      </c>
      <c r="D23" s="107">
        <v>17.4</v>
      </c>
      <c r="E23" s="12"/>
      <c r="F23" s="12"/>
      <c r="G23" s="13">
        <v>17.4</v>
      </c>
      <c r="H23" s="13">
        <f>D23+G23</f>
        <v>34.8</v>
      </c>
      <c r="I23" s="13"/>
      <c r="J23" s="14">
        <f>H23+I23+F23</f>
        <v>34.8</v>
      </c>
      <c r="K23" s="13">
        <v>10000</v>
      </c>
      <c r="L23" s="108"/>
      <c r="M23" s="101"/>
    </row>
    <row r="24" spans="1:13" ht="28.5">
      <c r="A24" s="104">
        <v>3</v>
      </c>
      <c r="B24" s="28" t="s">
        <v>21</v>
      </c>
      <c r="C24" s="106" t="s">
        <v>27</v>
      </c>
      <c r="D24" s="107">
        <v>17.4</v>
      </c>
      <c r="E24" s="12"/>
      <c r="F24" s="12"/>
      <c r="G24" s="13">
        <v>17.4</v>
      </c>
      <c r="H24" s="13">
        <f>D24+G24</f>
        <v>34.8</v>
      </c>
      <c r="I24" s="13"/>
      <c r="J24" s="14">
        <f>H24+I24+F24</f>
        <v>34.8</v>
      </c>
      <c r="K24" s="13">
        <v>10000</v>
      </c>
      <c r="L24" s="108"/>
      <c r="M24" s="101"/>
    </row>
    <row r="25" spans="1:15" ht="15.75">
      <c r="A25" s="109"/>
      <c r="B25" s="109"/>
      <c r="C25" s="46"/>
      <c r="D25" s="46"/>
      <c r="E25" s="110"/>
      <c r="F25" s="111"/>
      <c r="G25" s="110"/>
      <c r="H25" s="110"/>
      <c r="I25" s="110"/>
      <c r="J25" s="110"/>
      <c r="K25" s="110"/>
      <c r="L25" s="110"/>
      <c r="M25" s="112"/>
      <c r="N25" s="113"/>
      <c r="O25" s="113"/>
    </row>
    <row r="26" spans="1:15" ht="15.75">
      <c r="A26" s="109"/>
      <c r="B26" s="109"/>
      <c r="C26" s="46"/>
      <c r="D26" s="46"/>
      <c r="E26" s="110"/>
      <c r="F26" s="111"/>
      <c r="G26" s="110"/>
      <c r="H26" s="110"/>
      <c r="I26" s="110"/>
      <c r="J26" s="110"/>
      <c r="K26" s="110"/>
      <c r="L26" s="110"/>
      <c r="M26" s="112"/>
      <c r="N26" s="113"/>
      <c r="O26" s="113"/>
    </row>
    <row r="27" spans="1:15" ht="15.75">
      <c r="A27" s="109"/>
      <c r="B27" s="109"/>
      <c r="C27" s="46"/>
      <c r="D27" s="46"/>
      <c r="E27" s="110"/>
      <c r="F27" s="111"/>
      <c r="G27" s="110"/>
      <c r="H27" s="110"/>
      <c r="I27" s="110"/>
      <c r="J27" s="110"/>
      <c r="K27" s="110"/>
      <c r="L27" s="110"/>
      <c r="M27" s="112"/>
      <c r="N27" s="113"/>
      <c r="O27" s="113"/>
    </row>
    <row r="28" spans="1:15" ht="22.5" customHeight="1">
      <c r="A28" s="109"/>
      <c r="B28" s="46"/>
      <c r="C28" s="46"/>
      <c r="D28" s="110"/>
      <c r="E28" s="111"/>
      <c r="F28" s="110"/>
      <c r="G28" s="110"/>
      <c r="H28" s="110"/>
      <c r="I28" s="110"/>
      <c r="J28" s="110"/>
      <c r="K28" s="110"/>
      <c r="L28" s="112"/>
      <c r="M28" s="113"/>
      <c r="N28" s="113"/>
      <c r="O28" s="113"/>
    </row>
    <row r="29" spans="1:13" ht="18.75" thickBot="1">
      <c r="A29" s="122" t="s">
        <v>83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71"/>
    </row>
    <row r="30" spans="1:13" ht="19.5" thickBot="1" thickTop="1">
      <c r="A30" s="64" t="s">
        <v>84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72"/>
      <c r="M30" s="70"/>
    </row>
    <row r="31" spans="1:13" ht="29.25" thickTop="1">
      <c r="A31" s="15" t="s">
        <v>0</v>
      </c>
      <c r="B31" s="16" t="s">
        <v>1</v>
      </c>
      <c r="C31" s="16" t="s">
        <v>2</v>
      </c>
      <c r="D31" s="26" t="s">
        <v>3</v>
      </c>
      <c r="E31" s="16" t="s">
        <v>4</v>
      </c>
      <c r="F31" s="17" t="s">
        <v>4</v>
      </c>
      <c r="G31" s="16" t="s">
        <v>5</v>
      </c>
      <c r="H31" s="16" t="s">
        <v>6</v>
      </c>
      <c r="I31" s="25" t="s">
        <v>28</v>
      </c>
      <c r="J31" s="83" t="s">
        <v>49</v>
      </c>
      <c r="K31" s="16" t="s">
        <v>32</v>
      </c>
      <c r="L31" s="52" t="s">
        <v>32</v>
      </c>
      <c r="M31" s="52"/>
    </row>
    <row r="32" spans="1:13" ht="28.5">
      <c r="A32" s="15" t="s">
        <v>30</v>
      </c>
      <c r="B32" s="16"/>
      <c r="C32" s="16"/>
      <c r="D32" s="16"/>
      <c r="E32" s="16"/>
      <c r="F32" s="17"/>
      <c r="G32" s="16"/>
      <c r="H32" s="16"/>
      <c r="I32" s="26" t="s">
        <v>46</v>
      </c>
      <c r="J32" s="26" t="s">
        <v>50</v>
      </c>
      <c r="K32" s="16" t="s">
        <v>51</v>
      </c>
      <c r="L32" s="52" t="s">
        <v>51</v>
      </c>
      <c r="M32" s="52"/>
    </row>
    <row r="33" spans="1:13" ht="29.25" thickBot="1">
      <c r="A33" s="18" t="s">
        <v>31</v>
      </c>
      <c r="B33" s="19"/>
      <c r="C33" s="19"/>
      <c r="D33" s="19" t="s">
        <v>7</v>
      </c>
      <c r="E33" s="19" t="s">
        <v>0</v>
      </c>
      <c r="F33" s="84" t="s">
        <v>8</v>
      </c>
      <c r="G33" s="85" t="s">
        <v>29</v>
      </c>
      <c r="H33" s="19" t="s">
        <v>33</v>
      </c>
      <c r="I33" s="27" t="s">
        <v>9</v>
      </c>
      <c r="J33" s="19"/>
      <c r="K33" s="19"/>
      <c r="L33" s="53"/>
      <c r="M33" s="53"/>
    </row>
    <row r="34" spans="1:13" ht="29.25" thickTop="1">
      <c r="A34" s="2">
        <v>1</v>
      </c>
      <c r="B34" s="95" t="s">
        <v>44</v>
      </c>
      <c r="C34" s="4" t="s">
        <v>85</v>
      </c>
      <c r="D34" s="5">
        <v>214.4</v>
      </c>
      <c r="E34" s="3" t="s">
        <v>20</v>
      </c>
      <c r="F34" s="3"/>
      <c r="G34" s="6">
        <v>32</v>
      </c>
      <c r="H34" s="6">
        <f aca="true" t="shared" si="2" ref="H34:H40">D34+G34</f>
        <v>246.4</v>
      </c>
      <c r="I34" s="3">
        <v>55.4</v>
      </c>
      <c r="J34" s="6">
        <f aca="true" t="shared" si="3" ref="J34:J40">H34+I34+F34</f>
        <v>301.8</v>
      </c>
      <c r="K34" s="6">
        <f>H34*850+I34*500</f>
        <v>237140</v>
      </c>
      <c r="L34" s="60" t="s">
        <v>203</v>
      </c>
      <c r="M34" s="60"/>
    </row>
    <row r="35" spans="1:13" ht="14.25">
      <c r="A35" s="2">
        <v>2</v>
      </c>
      <c r="B35" s="93" t="s">
        <v>10</v>
      </c>
      <c r="C35" s="30" t="s">
        <v>86</v>
      </c>
      <c r="D35" s="31">
        <v>90.5</v>
      </c>
      <c r="E35" s="12" t="s">
        <v>87</v>
      </c>
      <c r="F35" s="42">
        <v>7.7</v>
      </c>
      <c r="G35" s="9">
        <v>13.51</v>
      </c>
      <c r="H35" s="9">
        <f t="shared" si="2"/>
        <v>104.01</v>
      </c>
      <c r="I35" s="12">
        <v>45.3</v>
      </c>
      <c r="J35" s="6">
        <f t="shared" si="3"/>
        <v>157.01</v>
      </c>
      <c r="K35" s="9">
        <f>H35*900+F35*300+I35*500</f>
        <v>118569</v>
      </c>
      <c r="L35" s="61" t="s">
        <v>205</v>
      </c>
      <c r="M35" s="61"/>
    </row>
    <row r="36" spans="1:13" ht="14.25">
      <c r="A36" s="2">
        <v>3</v>
      </c>
      <c r="B36" s="93" t="s">
        <v>11</v>
      </c>
      <c r="C36" s="30" t="s">
        <v>96</v>
      </c>
      <c r="D36" s="13">
        <v>69.5</v>
      </c>
      <c r="E36" s="12" t="s">
        <v>89</v>
      </c>
      <c r="F36" s="31">
        <v>9.3</v>
      </c>
      <c r="G36" s="13">
        <v>10.37</v>
      </c>
      <c r="H36" s="13">
        <f t="shared" si="2"/>
        <v>79.87</v>
      </c>
      <c r="I36" s="12"/>
      <c r="J36" s="14">
        <f t="shared" si="3"/>
        <v>89.17</v>
      </c>
      <c r="K36" s="13">
        <f>H36*950+F36*300</f>
        <v>78666.5</v>
      </c>
      <c r="L36" s="79"/>
      <c r="M36" s="79"/>
    </row>
    <row r="37" spans="1:13" ht="14.25" customHeight="1">
      <c r="A37" s="2">
        <v>4</v>
      </c>
      <c r="B37" s="93" t="s">
        <v>14</v>
      </c>
      <c r="C37" s="30" t="s">
        <v>101</v>
      </c>
      <c r="D37" s="9">
        <v>80.2</v>
      </c>
      <c r="E37" s="12" t="s">
        <v>92</v>
      </c>
      <c r="F37" s="11">
        <v>4.2</v>
      </c>
      <c r="G37" s="9">
        <v>11.97</v>
      </c>
      <c r="H37" s="9">
        <f t="shared" si="2"/>
        <v>92.17</v>
      </c>
      <c r="I37" s="12"/>
      <c r="J37" s="6">
        <f t="shared" si="3"/>
        <v>96.37</v>
      </c>
      <c r="K37" s="9">
        <f>H37*950+F37*300+I37*500</f>
        <v>88821.5</v>
      </c>
      <c r="L37" s="61"/>
      <c r="M37" s="61"/>
    </row>
    <row r="38" spans="1:13" ht="14.25" customHeight="1">
      <c r="A38" s="2">
        <v>5</v>
      </c>
      <c r="B38" s="93" t="s">
        <v>14</v>
      </c>
      <c r="C38" s="30" t="s">
        <v>102</v>
      </c>
      <c r="D38" s="13">
        <v>71.8</v>
      </c>
      <c r="E38" s="12" t="s">
        <v>93</v>
      </c>
      <c r="F38" s="31">
        <v>4.9</v>
      </c>
      <c r="G38" s="13">
        <v>10.72</v>
      </c>
      <c r="H38" s="13">
        <f t="shared" si="2"/>
        <v>82.52</v>
      </c>
      <c r="I38" s="12"/>
      <c r="J38" s="14">
        <f t="shared" si="3"/>
        <v>87.42</v>
      </c>
      <c r="K38" s="13">
        <f>H38*950+F38*300</f>
        <v>79864</v>
      </c>
      <c r="L38" s="79"/>
      <c r="M38" s="79"/>
    </row>
    <row r="39" spans="1:13" ht="14.25">
      <c r="A39" s="2">
        <v>6</v>
      </c>
      <c r="B39" s="93" t="s">
        <v>17</v>
      </c>
      <c r="C39" s="30" t="s">
        <v>105</v>
      </c>
      <c r="D39" s="13">
        <v>116.2</v>
      </c>
      <c r="E39" s="12" t="s">
        <v>100</v>
      </c>
      <c r="F39" s="31">
        <v>3.7</v>
      </c>
      <c r="G39" s="13">
        <v>17.34</v>
      </c>
      <c r="H39" s="13">
        <f t="shared" si="2"/>
        <v>133.54</v>
      </c>
      <c r="I39" s="12"/>
      <c r="J39" s="14">
        <f t="shared" si="3"/>
        <v>137.23999999999998</v>
      </c>
      <c r="K39" s="13">
        <f>H39*950+F39*300</f>
        <v>127972.99999999999</v>
      </c>
      <c r="L39" s="79"/>
      <c r="M39" s="79"/>
    </row>
    <row r="40" spans="1:13" ht="29.25" thickBot="1">
      <c r="A40" s="40">
        <v>7</v>
      </c>
      <c r="B40" s="47" t="s">
        <v>61</v>
      </c>
      <c r="C40" s="41" t="s">
        <v>112</v>
      </c>
      <c r="D40" s="37">
        <v>154.6</v>
      </c>
      <c r="E40" s="35" t="s">
        <v>110</v>
      </c>
      <c r="F40" s="38">
        <v>4.5</v>
      </c>
      <c r="G40" s="37">
        <v>23.08</v>
      </c>
      <c r="H40" s="37">
        <f t="shared" si="2"/>
        <v>177.68</v>
      </c>
      <c r="I40" s="35"/>
      <c r="J40" s="37">
        <f t="shared" si="3"/>
        <v>182.18</v>
      </c>
      <c r="K40" s="37">
        <f>H40*950+F40*300+I40*500</f>
        <v>170146</v>
      </c>
      <c r="L40" s="62" t="s">
        <v>195</v>
      </c>
      <c r="M40" s="62" t="s">
        <v>151</v>
      </c>
    </row>
    <row r="41" spans="1:13" ht="19.5" thickBot="1" thickTop="1">
      <c r="A41" s="123" t="s">
        <v>153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5"/>
      <c r="M41" s="90"/>
    </row>
    <row r="42" spans="1:13" ht="29.25" thickTop="1">
      <c r="A42" s="104">
        <v>1</v>
      </c>
      <c r="B42" s="28" t="s">
        <v>21</v>
      </c>
      <c r="C42" s="106" t="s">
        <v>80</v>
      </c>
      <c r="D42" s="107">
        <v>16</v>
      </c>
      <c r="E42" s="12"/>
      <c r="F42" s="12"/>
      <c r="G42" s="13">
        <v>15.98</v>
      </c>
      <c r="H42" s="13">
        <f>D42+G42</f>
        <v>31.98</v>
      </c>
      <c r="I42" s="13"/>
      <c r="J42" s="14">
        <f>H42+I42+F42</f>
        <v>31.98</v>
      </c>
      <c r="K42" s="13">
        <v>10000</v>
      </c>
      <c r="L42" s="108"/>
      <c r="M42" s="108"/>
    </row>
    <row r="43" ht="12.75">
      <c r="L43" s="54"/>
    </row>
  </sheetData>
  <mergeCells count="7">
    <mergeCell ref="A29:L29"/>
    <mergeCell ref="A41:L41"/>
    <mergeCell ref="A1:J1"/>
    <mergeCell ref="A2:J2"/>
    <mergeCell ref="A14:L14"/>
    <mergeCell ref="A21:L21"/>
    <mergeCell ref="A5:M5"/>
  </mergeCells>
  <printOptions/>
  <pageMargins left="0.03937007874015748" right="0" top="0.31496062992125984" bottom="0" header="0.5511811023622047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5"/>
  <sheetViews>
    <sheetView zoomScale="75" zoomScaleNormal="75" workbookViewId="0" topLeftCell="A1">
      <selection activeCell="A63" sqref="A63:IV63"/>
    </sheetView>
  </sheetViews>
  <sheetFormatPr defaultColWidth="9.140625" defaultRowHeight="12.75"/>
  <cols>
    <col min="1" max="1" width="4.140625" style="0" customWidth="1"/>
    <col min="2" max="2" width="15.00390625" style="0" customWidth="1"/>
    <col min="3" max="3" width="23.421875" style="0" customWidth="1"/>
    <col min="4" max="4" width="9.57421875" style="0" customWidth="1"/>
    <col min="5" max="5" width="7.7109375" style="0" customWidth="1"/>
    <col min="6" max="6" width="8.421875" style="0" customWidth="1"/>
    <col min="7" max="7" width="8.7109375" style="0" customWidth="1"/>
    <col min="8" max="8" width="9.8515625" style="0" customWidth="1"/>
    <col min="9" max="9" width="8.57421875" style="0" customWidth="1"/>
    <col min="10" max="10" width="9.421875" style="0" customWidth="1"/>
    <col min="11" max="11" width="11.7109375" style="0" customWidth="1"/>
    <col min="12" max="12" width="11.00390625" style="0" bestFit="1" customWidth="1"/>
    <col min="13" max="13" width="12.7109375" style="0" bestFit="1" customWidth="1"/>
    <col min="14" max="14" width="12.28125" style="0" bestFit="1" customWidth="1"/>
    <col min="15" max="15" width="35.57421875" style="0" customWidth="1"/>
    <col min="16" max="16" width="12.7109375" style="0" customWidth="1"/>
  </cols>
  <sheetData>
    <row r="1" spans="1:10" ht="20.25">
      <c r="A1" s="114" t="s">
        <v>34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9.5" customHeight="1">
      <c r="A2" s="126" t="s">
        <v>41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9.5" customHeight="1">
      <c r="A3" s="1"/>
      <c r="B3" s="1"/>
      <c r="C3" s="1"/>
      <c r="D3" s="1" t="s">
        <v>174</v>
      </c>
      <c r="E3" s="1"/>
      <c r="F3" s="1"/>
      <c r="G3" s="1"/>
      <c r="H3" s="1"/>
      <c r="I3" s="1"/>
      <c r="J3" s="1"/>
    </row>
    <row r="4" spans="1:12" ht="15.75" customHeight="1">
      <c r="A4" s="1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5" ht="18">
      <c r="A5" s="130" t="s">
        <v>42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66"/>
      <c r="N5" s="66"/>
      <c r="O5" s="66"/>
    </row>
    <row r="6" spans="1:15" ht="18.75" thickBot="1">
      <c r="A6" s="67" t="s">
        <v>43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9"/>
      <c r="N6" s="69"/>
      <c r="O6" s="69"/>
    </row>
    <row r="7" spans="1:15" ht="28.5">
      <c r="A7" s="15" t="s">
        <v>0</v>
      </c>
      <c r="B7" s="16" t="s">
        <v>1</v>
      </c>
      <c r="C7" s="16" t="s">
        <v>2</v>
      </c>
      <c r="D7" s="26" t="s">
        <v>191</v>
      </c>
      <c r="E7" s="16" t="s">
        <v>4</v>
      </c>
      <c r="F7" s="17" t="s">
        <v>4</v>
      </c>
      <c r="G7" s="16" t="s">
        <v>5</v>
      </c>
      <c r="H7" s="16" t="s">
        <v>6</v>
      </c>
      <c r="I7" s="25" t="s">
        <v>28</v>
      </c>
      <c r="J7" s="83" t="s">
        <v>49</v>
      </c>
      <c r="K7" s="16" t="s">
        <v>32</v>
      </c>
      <c r="L7" s="16" t="s">
        <v>32</v>
      </c>
      <c r="M7" s="16" t="s">
        <v>155</v>
      </c>
      <c r="N7" s="16" t="s">
        <v>175</v>
      </c>
      <c r="O7" s="16" t="s">
        <v>184</v>
      </c>
    </row>
    <row r="8" spans="1:15" ht="28.5">
      <c r="A8" s="15" t="s">
        <v>30</v>
      </c>
      <c r="B8" s="16"/>
      <c r="C8" s="16"/>
      <c r="D8" s="16"/>
      <c r="E8" s="16"/>
      <c r="F8" s="17"/>
      <c r="G8" s="16"/>
      <c r="H8" s="16"/>
      <c r="I8" s="26" t="s">
        <v>46</v>
      </c>
      <c r="J8" s="26" t="s">
        <v>192</v>
      </c>
      <c r="K8" s="16" t="s">
        <v>51</v>
      </c>
      <c r="L8" s="26" t="s">
        <v>193</v>
      </c>
      <c r="M8" s="16"/>
      <c r="N8" s="16"/>
      <c r="O8" s="16"/>
    </row>
    <row r="9" spans="1:15" ht="29.25" thickBot="1">
      <c r="A9" s="18" t="s">
        <v>31</v>
      </c>
      <c r="B9" s="19"/>
      <c r="C9" s="19"/>
      <c r="D9" s="19" t="s">
        <v>7</v>
      </c>
      <c r="E9" s="19" t="s">
        <v>0</v>
      </c>
      <c r="F9" s="27" t="s">
        <v>8</v>
      </c>
      <c r="G9" s="85" t="s">
        <v>29</v>
      </c>
      <c r="H9" s="19" t="s">
        <v>33</v>
      </c>
      <c r="I9" s="27" t="s">
        <v>9</v>
      </c>
      <c r="J9" s="19"/>
      <c r="K9" s="19"/>
      <c r="L9" s="19"/>
      <c r="M9" s="19"/>
      <c r="N9" s="19"/>
      <c r="O9" s="19"/>
    </row>
    <row r="10" spans="1:15" ht="15" thickTop="1">
      <c r="A10" s="40">
        <v>1</v>
      </c>
      <c r="B10" s="58" t="s">
        <v>44</v>
      </c>
      <c r="C10" s="36" t="s">
        <v>45</v>
      </c>
      <c r="D10" s="82">
        <v>217.6</v>
      </c>
      <c r="E10" s="58" t="s">
        <v>20</v>
      </c>
      <c r="F10" s="58"/>
      <c r="G10" s="39">
        <v>46.77</v>
      </c>
      <c r="H10" s="39">
        <f aca="true" t="shared" si="0" ref="H10:H18">D10+G10</f>
        <v>264.37</v>
      </c>
      <c r="I10" s="58">
        <v>62.5</v>
      </c>
      <c r="J10" s="39">
        <f aca="true" t="shared" si="1" ref="J10:J18">H10+I10+F10</f>
        <v>326.87</v>
      </c>
      <c r="K10" s="39"/>
      <c r="L10" s="39"/>
      <c r="M10" s="81"/>
      <c r="N10" s="81" t="s">
        <v>176</v>
      </c>
      <c r="O10" s="81"/>
    </row>
    <row r="11" spans="1:16" ht="78.75" customHeight="1">
      <c r="A11" s="2">
        <v>2</v>
      </c>
      <c r="B11" s="12" t="s">
        <v>11</v>
      </c>
      <c r="C11" s="30" t="s">
        <v>47</v>
      </c>
      <c r="D11" s="31">
        <v>102.7</v>
      </c>
      <c r="E11" s="12" t="s">
        <v>48</v>
      </c>
      <c r="F11" s="42">
        <v>7.7</v>
      </c>
      <c r="G11" s="13">
        <v>22.07</v>
      </c>
      <c r="H11" s="13">
        <f t="shared" si="0"/>
        <v>124.77000000000001</v>
      </c>
      <c r="I11" s="12">
        <v>37.5</v>
      </c>
      <c r="J11" s="14">
        <f t="shared" si="1"/>
        <v>169.97</v>
      </c>
      <c r="K11" s="13">
        <f>H11*900+F11*300+I11*500</f>
        <v>133353</v>
      </c>
      <c r="L11" s="13"/>
      <c r="M11" s="79" t="s">
        <v>205</v>
      </c>
      <c r="N11" s="79" t="s">
        <v>177</v>
      </c>
      <c r="O11" s="87" t="s">
        <v>185</v>
      </c>
      <c r="P11" s="86"/>
    </row>
    <row r="12" spans="1:15" ht="38.25">
      <c r="A12" s="104">
        <v>3</v>
      </c>
      <c r="B12" s="12" t="s">
        <v>14</v>
      </c>
      <c r="C12" s="30" t="s">
        <v>52</v>
      </c>
      <c r="D12" s="31">
        <v>106.4</v>
      </c>
      <c r="E12" s="12" t="s">
        <v>53</v>
      </c>
      <c r="F12" s="42">
        <v>4.8</v>
      </c>
      <c r="G12" s="13">
        <v>22.87</v>
      </c>
      <c r="H12" s="13">
        <f t="shared" si="0"/>
        <v>129.27</v>
      </c>
      <c r="I12" s="12"/>
      <c r="J12" s="14">
        <f t="shared" si="1"/>
        <v>134.07000000000002</v>
      </c>
      <c r="K12" s="13">
        <f>H12*950+F12*300+I12*500</f>
        <v>124246.50000000001</v>
      </c>
      <c r="L12" s="13"/>
      <c r="M12" s="79"/>
      <c r="N12" s="101" t="s">
        <v>176</v>
      </c>
      <c r="O12" s="87" t="s">
        <v>200</v>
      </c>
    </row>
    <row r="13" spans="1:15" ht="39.75" customHeight="1">
      <c r="A13" s="2">
        <v>4</v>
      </c>
      <c r="B13" s="12" t="s">
        <v>14</v>
      </c>
      <c r="C13" s="30" t="s">
        <v>54</v>
      </c>
      <c r="D13" s="13">
        <v>108.3</v>
      </c>
      <c r="E13" s="12" t="s">
        <v>55</v>
      </c>
      <c r="F13" s="31">
        <v>7.8</v>
      </c>
      <c r="G13" s="13">
        <v>23.28</v>
      </c>
      <c r="H13" s="13">
        <f t="shared" si="0"/>
        <v>131.57999999999998</v>
      </c>
      <c r="I13" s="12"/>
      <c r="J13" s="14">
        <f t="shared" si="1"/>
        <v>139.38</v>
      </c>
      <c r="K13" s="13">
        <f>H13*950+F13*300+I13*500</f>
        <v>127340.99999999999</v>
      </c>
      <c r="L13" s="13"/>
      <c r="M13" s="79"/>
      <c r="N13" s="101" t="s">
        <v>176</v>
      </c>
      <c r="O13" s="87" t="s">
        <v>197</v>
      </c>
    </row>
    <row r="14" spans="1:15" ht="55.5" customHeight="1">
      <c r="A14" s="2">
        <v>5</v>
      </c>
      <c r="B14" s="12" t="s">
        <v>17</v>
      </c>
      <c r="C14" s="30" t="s">
        <v>56</v>
      </c>
      <c r="D14" s="13">
        <v>106.4</v>
      </c>
      <c r="E14" s="12" t="s">
        <v>63</v>
      </c>
      <c r="F14" s="31">
        <v>10.2</v>
      </c>
      <c r="G14" s="13">
        <v>22.87</v>
      </c>
      <c r="H14" s="13">
        <f t="shared" si="0"/>
        <v>129.27</v>
      </c>
      <c r="I14" s="12"/>
      <c r="J14" s="14">
        <f t="shared" si="1"/>
        <v>139.47</v>
      </c>
      <c r="K14" s="13">
        <f>H14*950+F14*300+I14*500</f>
        <v>125866.50000000001</v>
      </c>
      <c r="L14" s="13"/>
      <c r="M14" s="79"/>
      <c r="N14" s="101" t="s">
        <v>176</v>
      </c>
      <c r="O14" s="87" t="s">
        <v>200</v>
      </c>
    </row>
    <row r="15" spans="1:15" ht="14.25">
      <c r="A15" s="40">
        <v>6</v>
      </c>
      <c r="B15" s="35" t="s">
        <v>17</v>
      </c>
      <c r="C15" s="41" t="s">
        <v>57</v>
      </c>
      <c r="D15" s="37">
        <v>108.3</v>
      </c>
      <c r="E15" s="35" t="s">
        <v>64</v>
      </c>
      <c r="F15" s="38">
        <v>8.8</v>
      </c>
      <c r="G15" s="37">
        <v>23.28</v>
      </c>
      <c r="H15" s="37">
        <f t="shared" si="0"/>
        <v>131.57999999999998</v>
      </c>
      <c r="I15" s="35"/>
      <c r="J15" s="39">
        <f t="shared" si="1"/>
        <v>140.38</v>
      </c>
      <c r="K15" s="37"/>
      <c r="L15" s="37"/>
      <c r="M15" s="62"/>
      <c r="N15" s="81" t="s">
        <v>176</v>
      </c>
      <c r="O15" s="81"/>
    </row>
    <row r="16" spans="1:15" ht="14.25">
      <c r="A16" s="40">
        <v>7</v>
      </c>
      <c r="B16" s="35" t="s">
        <v>19</v>
      </c>
      <c r="C16" s="41" t="s">
        <v>58</v>
      </c>
      <c r="D16" s="37">
        <v>71.2</v>
      </c>
      <c r="E16" s="35" t="s">
        <v>65</v>
      </c>
      <c r="F16" s="38">
        <v>9.1</v>
      </c>
      <c r="G16" s="37">
        <v>15.3</v>
      </c>
      <c r="H16" s="37">
        <f t="shared" si="0"/>
        <v>86.5</v>
      </c>
      <c r="I16" s="35"/>
      <c r="J16" s="39">
        <f t="shared" si="1"/>
        <v>95.6</v>
      </c>
      <c r="K16" s="37"/>
      <c r="L16" s="37"/>
      <c r="M16" s="62"/>
      <c r="N16" s="81" t="s">
        <v>176</v>
      </c>
      <c r="O16" s="81"/>
    </row>
    <row r="17" spans="1:15" ht="28.5">
      <c r="A17" s="34">
        <v>8</v>
      </c>
      <c r="B17" s="47" t="s">
        <v>61</v>
      </c>
      <c r="C17" s="36" t="s">
        <v>59</v>
      </c>
      <c r="D17" s="37">
        <v>151</v>
      </c>
      <c r="E17" s="35" t="s">
        <v>66</v>
      </c>
      <c r="F17" s="38">
        <v>6.5</v>
      </c>
      <c r="G17" s="37">
        <v>32.46</v>
      </c>
      <c r="H17" s="37">
        <f t="shared" si="0"/>
        <v>183.46</v>
      </c>
      <c r="I17" s="35"/>
      <c r="J17" s="39">
        <f t="shared" si="1"/>
        <v>189.96</v>
      </c>
      <c r="K17" s="37"/>
      <c r="L17" s="37"/>
      <c r="M17" s="51"/>
      <c r="N17" s="81" t="s">
        <v>176</v>
      </c>
      <c r="O17" s="81"/>
    </row>
    <row r="18" spans="1:21" ht="15" thickBot="1">
      <c r="A18" s="40">
        <v>9</v>
      </c>
      <c r="B18" s="35" t="s">
        <v>62</v>
      </c>
      <c r="C18" s="41" t="s">
        <v>60</v>
      </c>
      <c r="D18" s="37">
        <v>102.8</v>
      </c>
      <c r="E18" s="35" t="s">
        <v>67</v>
      </c>
      <c r="F18" s="38">
        <v>6.7</v>
      </c>
      <c r="G18" s="37">
        <v>22.1</v>
      </c>
      <c r="H18" s="37">
        <f t="shared" si="0"/>
        <v>124.9</v>
      </c>
      <c r="I18" s="35"/>
      <c r="J18" s="39">
        <f t="shared" si="1"/>
        <v>131.6</v>
      </c>
      <c r="K18" s="37"/>
      <c r="L18" s="37"/>
      <c r="M18" s="51"/>
      <c r="N18" s="81" t="s">
        <v>176</v>
      </c>
      <c r="O18" s="81"/>
      <c r="Q18" s="21"/>
      <c r="R18" s="22"/>
      <c r="S18" s="23"/>
      <c r="T18" s="21"/>
      <c r="U18" s="21"/>
    </row>
    <row r="19" spans="1:15" ht="19.5" thickBot="1" thickTop="1">
      <c r="A19" s="127" t="s">
        <v>152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70"/>
      <c r="N19" s="70"/>
      <c r="O19" s="70"/>
    </row>
    <row r="20" spans="1:15" ht="100.5" thickTop="1">
      <c r="A20" s="2">
        <v>1</v>
      </c>
      <c r="B20" s="3" t="s">
        <v>44</v>
      </c>
      <c r="C20" s="4" t="s">
        <v>68</v>
      </c>
      <c r="D20" s="5">
        <v>215.9</v>
      </c>
      <c r="E20" s="3" t="s">
        <v>20</v>
      </c>
      <c r="F20" s="3"/>
      <c r="G20" s="44">
        <v>41.02</v>
      </c>
      <c r="H20" s="6">
        <f aca="true" t="shared" si="2" ref="H20:H29">D20+G20</f>
        <v>256.92</v>
      </c>
      <c r="I20" s="6">
        <v>47.4</v>
      </c>
      <c r="J20" s="6">
        <f aca="true" t="shared" si="3" ref="J20:J29">H20+I20+F20</f>
        <v>304.32</v>
      </c>
      <c r="K20" s="6">
        <f>H20*850+I20*500</f>
        <v>242082</v>
      </c>
      <c r="L20" s="60" t="s">
        <v>203</v>
      </c>
      <c r="M20" s="60"/>
      <c r="N20" s="60" t="s">
        <v>178</v>
      </c>
      <c r="O20" s="88" t="s">
        <v>186</v>
      </c>
    </row>
    <row r="21" spans="1:15" ht="14.25">
      <c r="A21" s="34">
        <v>2</v>
      </c>
      <c r="B21" s="35" t="s">
        <v>11</v>
      </c>
      <c r="C21" s="43" t="s">
        <v>12</v>
      </c>
      <c r="D21" s="37">
        <v>90.5</v>
      </c>
      <c r="E21" s="35" t="s">
        <v>22</v>
      </c>
      <c r="F21" s="37">
        <v>9.6</v>
      </c>
      <c r="G21" s="37">
        <v>17.2</v>
      </c>
      <c r="H21" s="37">
        <f t="shared" si="2"/>
        <v>107.7</v>
      </c>
      <c r="I21" s="37">
        <v>56.3</v>
      </c>
      <c r="J21" s="39">
        <f t="shared" si="3"/>
        <v>173.6</v>
      </c>
      <c r="K21" s="37"/>
      <c r="L21" s="62"/>
      <c r="M21" s="81"/>
      <c r="N21" s="81" t="s">
        <v>179</v>
      </c>
      <c r="O21" s="81"/>
    </row>
    <row r="22" spans="1:15" ht="57">
      <c r="A22" s="34">
        <v>3</v>
      </c>
      <c r="B22" s="35" t="s">
        <v>14</v>
      </c>
      <c r="C22" s="43" t="s">
        <v>13</v>
      </c>
      <c r="D22" s="37">
        <v>108.7</v>
      </c>
      <c r="E22" s="35" t="s">
        <v>23</v>
      </c>
      <c r="F22" s="37">
        <v>5.1</v>
      </c>
      <c r="G22" s="37">
        <v>20.65</v>
      </c>
      <c r="H22" s="37">
        <f t="shared" si="2"/>
        <v>129.35</v>
      </c>
      <c r="I22" s="37"/>
      <c r="J22" s="39">
        <f t="shared" si="3"/>
        <v>134.45</v>
      </c>
      <c r="K22" s="37">
        <f>H22*950+F22*300+I22*500</f>
        <v>124412.5</v>
      </c>
      <c r="L22" s="62"/>
      <c r="M22" s="81" t="s">
        <v>151</v>
      </c>
      <c r="N22" s="62" t="s">
        <v>179</v>
      </c>
      <c r="O22" s="102" t="s">
        <v>187</v>
      </c>
    </row>
    <row r="23" spans="1:15" ht="57">
      <c r="A23" s="34">
        <v>4</v>
      </c>
      <c r="B23" s="35" t="s">
        <v>14</v>
      </c>
      <c r="C23" s="43" t="s">
        <v>69</v>
      </c>
      <c r="D23" s="37">
        <v>117.3</v>
      </c>
      <c r="E23" s="35" t="s">
        <v>70</v>
      </c>
      <c r="F23" s="37">
        <v>4.5</v>
      </c>
      <c r="G23" s="37">
        <v>22.29</v>
      </c>
      <c r="H23" s="37">
        <f t="shared" si="2"/>
        <v>139.59</v>
      </c>
      <c r="I23" s="37"/>
      <c r="J23" s="39">
        <f t="shared" si="3"/>
        <v>144.09</v>
      </c>
      <c r="K23" s="37"/>
      <c r="L23" s="62"/>
      <c r="M23" s="62"/>
      <c r="N23" s="81" t="s">
        <v>178</v>
      </c>
      <c r="O23" s="102" t="s">
        <v>187</v>
      </c>
    </row>
    <row r="24" spans="1:15" ht="42.75">
      <c r="A24" s="104">
        <v>5</v>
      </c>
      <c r="B24" s="12" t="s">
        <v>17</v>
      </c>
      <c r="C24" s="105" t="s">
        <v>71</v>
      </c>
      <c r="D24" s="13">
        <v>108.7</v>
      </c>
      <c r="E24" s="12" t="s">
        <v>72</v>
      </c>
      <c r="F24" s="13">
        <v>7.5</v>
      </c>
      <c r="G24" s="13">
        <v>20.65</v>
      </c>
      <c r="H24" s="13">
        <f t="shared" si="2"/>
        <v>129.35</v>
      </c>
      <c r="I24" s="13"/>
      <c r="J24" s="14">
        <f t="shared" si="3"/>
        <v>136.85</v>
      </c>
      <c r="K24" s="13">
        <f>H24*950+F24*300+I24*500</f>
        <v>125132.5</v>
      </c>
      <c r="L24" s="79"/>
      <c r="M24" s="101"/>
      <c r="N24" s="101" t="s">
        <v>179</v>
      </c>
      <c r="O24" s="88" t="s">
        <v>201</v>
      </c>
    </row>
    <row r="25" spans="1:15" ht="42.75">
      <c r="A25" s="104">
        <v>6</v>
      </c>
      <c r="B25" s="12" t="s">
        <v>17</v>
      </c>
      <c r="C25" s="105" t="s">
        <v>15</v>
      </c>
      <c r="D25" s="13">
        <v>117.3</v>
      </c>
      <c r="E25" s="12" t="s">
        <v>24</v>
      </c>
      <c r="F25" s="13">
        <v>5.4</v>
      </c>
      <c r="G25" s="13">
        <v>22.29</v>
      </c>
      <c r="H25" s="13">
        <f t="shared" si="2"/>
        <v>139.59</v>
      </c>
      <c r="I25" s="13"/>
      <c r="J25" s="14">
        <f t="shared" si="3"/>
        <v>144.99</v>
      </c>
      <c r="K25" s="13">
        <f>H25*950+F25*300+I25*500</f>
        <v>134230.5</v>
      </c>
      <c r="L25" s="79"/>
      <c r="M25" s="101"/>
      <c r="N25" s="101" t="s">
        <v>178</v>
      </c>
      <c r="O25" s="88" t="s">
        <v>201</v>
      </c>
    </row>
    <row r="26" spans="1:17" ht="14.25">
      <c r="A26" s="34">
        <v>7</v>
      </c>
      <c r="B26" s="35" t="s">
        <v>19</v>
      </c>
      <c r="C26" s="43" t="s">
        <v>16</v>
      </c>
      <c r="D26" s="37">
        <v>76.8</v>
      </c>
      <c r="E26" s="35" t="s">
        <v>25</v>
      </c>
      <c r="F26" s="38">
        <v>5.1</v>
      </c>
      <c r="G26" s="37">
        <v>14.59</v>
      </c>
      <c r="H26" s="37">
        <f t="shared" si="2"/>
        <v>91.39</v>
      </c>
      <c r="I26" s="37"/>
      <c r="J26" s="39">
        <f t="shared" si="3"/>
        <v>96.49</v>
      </c>
      <c r="K26" s="37"/>
      <c r="L26" s="62"/>
      <c r="M26" s="81"/>
      <c r="N26" s="81" t="s">
        <v>179</v>
      </c>
      <c r="O26" s="81"/>
      <c r="P26" s="24"/>
      <c r="Q26" s="24"/>
    </row>
    <row r="27" spans="1:15" ht="14.25">
      <c r="A27" s="34">
        <v>8</v>
      </c>
      <c r="B27" s="35" t="s">
        <v>74</v>
      </c>
      <c r="C27" s="43" t="s">
        <v>18</v>
      </c>
      <c r="D27" s="37">
        <v>69.5</v>
      </c>
      <c r="E27" s="35" t="s">
        <v>26</v>
      </c>
      <c r="F27" s="37">
        <v>7.6</v>
      </c>
      <c r="G27" s="37">
        <v>13.21</v>
      </c>
      <c r="H27" s="37">
        <f t="shared" si="2"/>
        <v>82.71000000000001</v>
      </c>
      <c r="I27" s="37"/>
      <c r="J27" s="39">
        <f t="shared" si="3"/>
        <v>90.31</v>
      </c>
      <c r="K27" s="37"/>
      <c r="L27" s="62"/>
      <c r="M27" s="81"/>
      <c r="N27" s="62" t="s">
        <v>180</v>
      </c>
      <c r="O27" s="62"/>
    </row>
    <row r="28" spans="1:15" ht="85.5">
      <c r="A28" s="10">
        <v>9</v>
      </c>
      <c r="B28" s="28" t="s">
        <v>61</v>
      </c>
      <c r="C28" s="8" t="s">
        <v>75</v>
      </c>
      <c r="D28" s="9">
        <v>168.8</v>
      </c>
      <c r="E28" s="7" t="s">
        <v>73</v>
      </c>
      <c r="F28" s="13">
        <v>6.5</v>
      </c>
      <c r="G28" s="45">
        <v>32.07</v>
      </c>
      <c r="H28" s="9">
        <f t="shared" si="2"/>
        <v>200.87</v>
      </c>
      <c r="I28" s="9"/>
      <c r="J28" s="6">
        <f t="shared" si="3"/>
        <v>207.37</v>
      </c>
      <c r="K28" s="13">
        <f>H28*950+F28*300+I28*500</f>
        <v>192776.5</v>
      </c>
      <c r="L28" s="61" t="s">
        <v>195</v>
      </c>
      <c r="M28" s="61"/>
      <c r="N28" s="60" t="s">
        <v>178</v>
      </c>
      <c r="O28" s="88" t="s">
        <v>188</v>
      </c>
    </row>
    <row r="29" spans="1:15" ht="42.75">
      <c r="A29" s="104">
        <v>10</v>
      </c>
      <c r="B29" s="12" t="s">
        <v>62</v>
      </c>
      <c r="C29" s="105" t="s">
        <v>77</v>
      </c>
      <c r="D29" s="13">
        <v>103.3</v>
      </c>
      <c r="E29" s="12" t="s">
        <v>76</v>
      </c>
      <c r="F29" s="13">
        <v>6.5</v>
      </c>
      <c r="G29" s="13">
        <v>19.63</v>
      </c>
      <c r="H29" s="13">
        <f t="shared" si="2"/>
        <v>122.92999999999999</v>
      </c>
      <c r="I29" s="13"/>
      <c r="J29" s="14">
        <f t="shared" si="3"/>
        <v>129.43</v>
      </c>
      <c r="K29" s="13">
        <f>H29*950+F29*300+I29*500</f>
        <v>118733.5</v>
      </c>
      <c r="L29" s="79"/>
      <c r="M29" s="101"/>
      <c r="N29" s="101" t="s">
        <v>179</v>
      </c>
      <c r="O29" s="88" t="s">
        <v>202</v>
      </c>
    </row>
    <row r="30" spans="1:15" ht="18.75" thickBot="1">
      <c r="A30" s="128" t="s">
        <v>78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71"/>
      <c r="N30" s="71"/>
      <c r="O30" s="71"/>
    </row>
    <row r="31" spans="1:15" ht="24.75" customHeight="1" thickTop="1">
      <c r="A31" s="40">
        <v>1</v>
      </c>
      <c r="B31" s="55" t="s">
        <v>21</v>
      </c>
      <c r="C31" s="56" t="s">
        <v>79</v>
      </c>
      <c r="D31" s="57">
        <v>17.4</v>
      </c>
      <c r="E31" s="58"/>
      <c r="F31" s="58"/>
      <c r="G31" s="39">
        <v>17.4</v>
      </c>
      <c r="H31" s="39">
        <f>D31+G31</f>
        <v>34.8</v>
      </c>
      <c r="I31" s="39"/>
      <c r="J31" s="39">
        <f>H31+I31+F31</f>
        <v>34.8</v>
      </c>
      <c r="K31" s="39"/>
      <c r="L31" s="59"/>
      <c r="M31" s="59"/>
      <c r="N31" s="59"/>
      <c r="O31" s="59"/>
    </row>
    <row r="32" spans="1:15" ht="28.5">
      <c r="A32" s="104">
        <v>2</v>
      </c>
      <c r="B32" s="28" t="s">
        <v>21</v>
      </c>
      <c r="C32" s="106" t="s">
        <v>80</v>
      </c>
      <c r="D32" s="107">
        <v>17.4</v>
      </c>
      <c r="E32" s="12"/>
      <c r="F32" s="12"/>
      <c r="G32" s="13">
        <v>17.4</v>
      </c>
      <c r="H32" s="13">
        <f>D32+G32</f>
        <v>34.8</v>
      </c>
      <c r="I32" s="13"/>
      <c r="J32" s="14">
        <f>H32+I32+F32</f>
        <v>34.8</v>
      </c>
      <c r="K32" s="13">
        <v>10000</v>
      </c>
      <c r="L32" s="108"/>
      <c r="M32" s="101"/>
      <c r="N32" s="108"/>
      <c r="O32" s="108"/>
    </row>
    <row r="33" spans="1:15" ht="28.5">
      <c r="A33" s="34">
        <v>3</v>
      </c>
      <c r="B33" s="47" t="s">
        <v>21</v>
      </c>
      <c r="C33" s="48" t="s">
        <v>81</v>
      </c>
      <c r="D33" s="49">
        <v>17.4</v>
      </c>
      <c r="E33" s="35"/>
      <c r="F33" s="35"/>
      <c r="G33" s="37">
        <v>17.4</v>
      </c>
      <c r="H33" s="37">
        <f>D33+G33</f>
        <v>34.8</v>
      </c>
      <c r="I33" s="37"/>
      <c r="J33" s="39">
        <f>H33+I33+F33</f>
        <v>34.8</v>
      </c>
      <c r="K33" s="37"/>
      <c r="L33" s="51"/>
      <c r="M33" s="81"/>
      <c r="N33" s="51"/>
      <c r="O33" s="51"/>
    </row>
    <row r="34" spans="1:15" ht="28.5">
      <c r="A34" s="104">
        <v>4</v>
      </c>
      <c r="B34" s="28" t="s">
        <v>21</v>
      </c>
      <c r="C34" s="106" t="s">
        <v>82</v>
      </c>
      <c r="D34" s="107">
        <v>17.4</v>
      </c>
      <c r="E34" s="12"/>
      <c r="F34" s="12"/>
      <c r="G34" s="13">
        <v>17.4</v>
      </c>
      <c r="H34" s="13">
        <f>D34+G34</f>
        <v>34.8</v>
      </c>
      <c r="I34" s="13"/>
      <c r="J34" s="14">
        <f>H34+I34+F34</f>
        <v>34.8</v>
      </c>
      <c r="K34" s="13">
        <v>10000</v>
      </c>
      <c r="L34" s="108"/>
      <c r="M34" s="101"/>
      <c r="N34" s="108"/>
      <c r="O34" s="108"/>
    </row>
    <row r="35" spans="1:15" ht="28.5">
      <c r="A35" s="104">
        <v>5</v>
      </c>
      <c r="B35" s="28" t="s">
        <v>21</v>
      </c>
      <c r="C35" s="106" t="s">
        <v>27</v>
      </c>
      <c r="D35" s="107">
        <v>17.4</v>
      </c>
      <c r="E35" s="12"/>
      <c r="F35" s="12"/>
      <c r="G35" s="13">
        <v>17.4</v>
      </c>
      <c r="H35" s="13">
        <f>D35+G35</f>
        <v>34.8</v>
      </c>
      <c r="I35" s="13"/>
      <c r="J35" s="14">
        <f>H35+I35+F35</f>
        <v>34.8</v>
      </c>
      <c r="K35" s="13">
        <v>10000</v>
      </c>
      <c r="L35" s="108"/>
      <c r="M35" s="101"/>
      <c r="N35" s="108"/>
      <c r="O35" s="108"/>
    </row>
    <row r="36" spans="1:15" ht="22.5" customHeight="1" thickBot="1">
      <c r="A36" s="73"/>
      <c r="B36" s="74"/>
      <c r="C36" s="74"/>
      <c r="D36" s="75"/>
      <c r="E36" s="76"/>
      <c r="F36" s="75"/>
      <c r="G36" s="75"/>
      <c r="H36" s="75"/>
      <c r="I36" s="75"/>
      <c r="J36" s="75"/>
      <c r="K36" s="75"/>
      <c r="L36" s="91"/>
      <c r="M36" s="77"/>
      <c r="N36" s="77"/>
      <c r="O36" s="77"/>
    </row>
    <row r="37" spans="1:15" ht="19.5" thickBot="1" thickTop="1">
      <c r="A37" s="122" t="s">
        <v>83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71"/>
      <c r="N37" s="71"/>
      <c r="O37" s="71"/>
    </row>
    <row r="38" spans="1:15" ht="19.5" thickBot="1" thickTop="1">
      <c r="A38" s="64" t="s">
        <v>84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72"/>
      <c r="M38" s="70"/>
      <c r="N38" s="71"/>
      <c r="O38" s="71"/>
    </row>
    <row r="39" spans="1:15" ht="29.25" thickTop="1">
      <c r="A39" s="15" t="s">
        <v>0</v>
      </c>
      <c r="B39" s="16" t="s">
        <v>1</v>
      </c>
      <c r="C39" s="16" t="s">
        <v>2</v>
      </c>
      <c r="D39" s="26" t="s">
        <v>3</v>
      </c>
      <c r="E39" s="16" t="s">
        <v>4</v>
      </c>
      <c r="F39" s="17" t="s">
        <v>4</v>
      </c>
      <c r="G39" s="16" t="s">
        <v>5</v>
      </c>
      <c r="H39" s="16" t="s">
        <v>6</v>
      </c>
      <c r="I39" s="25" t="s">
        <v>28</v>
      </c>
      <c r="J39" s="83" t="s">
        <v>49</v>
      </c>
      <c r="K39" s="16" t="s">
        <v>32</v>
      </c>
      <c r="L39" s="52" t="s">
        <v>32</v>
      </c>
      <c r="M39" s="52"/>
      <c r="N39" s="52"/>
      <c r="O39" s="52"/>
    </row>
    <row r="40" spans="1:15" ht="28.5">
      <c r="A40" s="15" t="s">
        <v>30</v>
      </c>
      <c r="B40" s="16"/>
      <c r="C40" s="16"/>
      <c r="D40" s="16"/>
      <c r="E40" s="16"/>
      <c r="F40" s="17"/>
      <c r="G40" s="16"/>
      <c r="H40" s="16"/>
      <c r="I40" s="26" t="s">
        <v>46</v>
      </c>
      <c r="J40" s="26" t="s">
        <v>50</v>
      </c>
      <c r="K40" s="16" t="s">
        <v>51</v>
      </c>
      <c r="L40" s="52" t="s">
        <v>51</v>
      </c>
      <c r="M40" s="52"/>
      <c r="N40" s="52"/>
      <c r="O40" s="52"/>
    </row>
    <row r="41" spans="1:15" ht="29.25" thickBot="1">
      <c r="A41" s="18" t="s">
        <v>31</v>
      </c>
      <c r="B41" s="19"/>
      <c r="C41" s="19"/>
      <c r="D41" s="19" t="s">
        <v>7</v>
      </c>
      <c r="E41" s="19" t="s">
        <v>0</v>
      </c>
      <c r="F41" s="84" t="s">
        <v>8</v>
      </c>
      <c r="G41" s="85" t="s">
        <v>29</v>
      </c>
      <c r="H41" s="19" t="s">
        <v>33</v>
      </c>
      <c r="I41" s="27" t="s">
        <v>9</v>
      </c>
      <c r="J41" s="19"/>
      <c r="K41" s="19"/>
      <c r="L41" s="53"/>
      <c r="M41" s="53"/>
      <c r="N41" s="53"/>
      <c r="O41" s="53"/>
    </row>
    <row r="42" spans="1:15" ht="100.5" thickTop="1">
      <c r="A42" s="2">
        <v>1</v>
      </c>
      <c r="B42" s="3" t="s">
        <v>44</v>
      </c>
      <c r="C42" s="4" t="s">
        <v>85</v>
      </c>
      <c r="D42" s="5">
        <v>214.4</v>
      </c>
      <c r="E42" s="3" t="s">
        <v>20</v>
      </c>
      <c r="F42" s="3"/>
      <c r="G42" s="6">
        <v>32</v>
      </c>
      <c r="H42" s="6">
        <f aca="true" t="shared" si="4" ref="H42:H57">D42+G42</f>
        <v>246.4</v>
      </c>
      <c r="I42" s="3">
        <v>55.4</v>
      </c>
      <c r="J42" s="6">
        <f aca="true" t="shared" si="5" ref="J42:J57">H42+I42+F42</f>
        <v>301.8</v>
      </c>
      <c r="K42" s="6">
        <f>H42*850+I42*500</f>
        <v>237140</v>
      </c>
      <c r="L42" s="60" t="s">
        <v>203</v>
      </c>
      <c r="M42" s="60"/>
      <c r="N42" s="60" t="s">
        <v>181</v>
      </c>
      <c r="O42" s="88" t="s">
        <v>186</v>
      </c>
    </row>
    <row r="43" spans="1:15" ht="57">
      <c r="A43" s="2">
        <v>2</v>
      </c>
      <c r="B43" s="12" t="s">
        <v>10</v>
      </c>
      <c r="C43" s="30" t="s">
        <v>86</v>
      </c>
      <c r="D43" s="31">
        <v>90.5</v>
      </c>
      <c r="E43" s="12" t="s">
        <v>87</v>
      </c>
      <c r="F43" s="42">
        <v>7.7</v>
      </c>
      <c r="G43" s="9">
        <v>13.51</v>
      </c>
      <c r="H43" s="9">
        <f t="shared" si="4"/>
        <v>104.01</v>
      </c>
      <c r="I43" s="12">
        <v>45.3</v>
      </c>
      <c r="J43" s="6">
        <f t="shared" si="5"/>
        <v>157.01</v>
      </c>
      <c r="K43" s="9">
        <f>H43*900+F43*300+I43*500</f>
        <v>118569</v>
      </c>
      <c r="L43" s="61" t="s">
        <v>205</v>
      </c>
      <c r="M43" s="61"/>
      <c r="N43" s="61" t="s">
        <v>182</v>
      </c>
      <c r="O43" s="89" t="s">
        <v>189</v>
      </c>
    </row>
    <row r="44" spans="1:15" ht="14.25">
      <c r="A44" s="34">
        <v>3</v>
      </c>
      <c r="B44" s="35" t="s">
        <v>10</v>
      </c>
      <c r="C44" s="41" t="s">
        <v>95</v>
      </c>
      <c r="D44" s="38">
        <v>90.9</v>
      </c>
      <c r="E44" s="35" t="s">
        <v>88</v>
      </c>
      <c r="F44" s="80">
        <v>9.9</v>
      </c>
      <c r="G44" s="37">
        <v>13.57</v>
      </c>
      <c r="H44" s="37">
        <f t="shared" si="4"/>
        <v>104.47</v>
      </c>
      <c r="I44" s="35">
        <v>59.5</v>
      </c>
      <c r="J44" s="39">
        <f t="shared" si="5"/>
        <v>173.87</v>
      </c>
      <c r="K44" s="37"/>
      <c r="L44" s="62"/>
      <c r="M44" s="62"/>
      <c r="N44" s="81" t="s">
        <v>176</v>
      </c>
      <c r="O44" s="81"/>
    </row>
    <row r="45" spans="1:15" ht="42.75">
      <c r="A45" s="2">
        <v>4</v>
      </c>
      <c r="B45" s="12" t="s">
        <v>11</v>
      </c>
      <c r="C45" s="30" t="s">
        <v>96</v>
      </c>
      <c r="D45" s="13">
        <v>69.5</v>
      </c>
      <c r="E45" s="12" t="s">
        <v>89</v>
      </c>
      <c r="F45" s="31">
        <v>9.3</v>
      </c>
      <c r="G45" s="13">
        <v>10.37</v>
      </c>
      <c r="H45" s="13">
        <f t="shared" si="4"/>
        <v>79.87</v>
      </c>
      <c r="I45" s="12"/>
      <c r="J45" s="14">
        <f t="shared" si="5"/>
        <v>89.17</v>
      </c>
      <c r="K45" s="13">
        <f>H45*950+F45*300+I45*500</f>
        <v>78666.5</v>
      </c>
      <c r="L45" s="79"/>
      <c r="M45" s="79"/>
      <c r="N45" s="79" t="s">
        <v>182</v>
      </c>
      <c r="O45" s="89" t="s">
        <v>190</v>
      </c>
    </row>
    <row r="46" spans="1:15" ht="14.25">
      <c r="A46" s="40">
        <v>5</v>
      </c>
      <c r="B46" s="35" t="s">
        <v>11</v>
      </c>
      <c r="C46" s="41" t="s">
        <v>97</v>
      </c>
      <c r="D46" s="37">
        <v>68.2</v>
      </c>
      <c r="E46" s="35" t="s">
        <v>90</v>
      </c>
      <c r="F46" s="38">
        <v>7.7</v>
      </c>
      <c r="G46" s="37">
        <v>10.18</v>
      </c>
      <c r="H46" s="37">
        <f t="shared" si="4"/>
        <v>78.38</v>
      </c>
      <c r="I46" s="35"/>
      <c r="J46" s="39">
        <f t="shared" si="5"/>
        <v>86.08</v>
      </c>
      <c r="K46" s="37"/>
      <c r="L46" s="62"/>
      <c r="M46" s="62"/>
      <c r="N46" s="62" t="s">
        <v>176</v>
      </c>
      <c r="O46" s="62"/>
    </row>
    <row r="47" spans="1:15" ht="14.25">
      <c r="A47" s="34">
        <v>6</v>
      </c>
      <c r="B47" s="35" t="s">
        <v>11</v>
      </c>
      <c r="C47" s="41" t="s">
        <v>98</v>
      </c>
      <c r="D47" s="37">
        <v>62.5</v>
      </c>
      <c r="E47" s="35" t="s">
        <v>91</v>
      </c>
      <c r="F47" s="38">
        <v>8.9</v>
      </c>
      <c r="G47" s="37">
        <v>9.33</v>
      </c>
      <c r="H47" s="37">
        <f t="shared" si="4"/>
        <v>71.83</v>
      </c>
      <c r="I47" s="35">
        <v>25.5</v>
      </c>
      <c r="J47" s="39">
        <f t="shared" si="5"/>
        <v>106.23</v>
      </c>
      <c r="K47" s="37"/>
      <c r="L47" s="62"/>
      <c r="M47" s="62"/>
      <c r="N47" s="81" t="s">
        <v>176</v>
      </c>
      <c r="O47" s="81"/>
    </row>
    <row r="48" spans="1:15" ht="42.75">
      <c r="A48" s="2">
        <v>7</v>
      </c>
      <c r="B48" s="12" t="s">
        <v>14</v>
      </c>
      <c r="C48" s="30" t="s">
        <v>101</v>
      </c>
      <c r="D48" s="9">
        <v>80.2</v>
      </c>
      <c r="E48" s="12" t="s">
        <v>92</v>
      </c>
      <c r="F48" s="11">
        <v>4.2</v>
      </c>
      <c r="G48" s="9">
        <v>11.97</v>
      </c>
      <c r="H48" s="9">
        <f t="shared" si="4"/>
        <v>92.17</v>
      </c>
      <c r="I48" s="12"/>
      <c r="J48" s="6">
        <f t="shared" si="5"/>
        <v>96.37</v>
      </c>
      <c r="K48" s="13">
        <f>H48*950+F48*300+I48*500</f>
        <v>88821.5</v>
      </c>
      <c r="L48" s="61"/>
      <c r="M48" s="61"/>
      <c r="N48" s="61" t="s">
        <v>182</v>
      </c>
      <c r="O48" s="89" t="s">
        <v>190</v>
      </c>
    </row>
    <row r="49" spans="1:15" ht="42.75">
      <c r="A49" s="2">
        <v>8</v>
      </c>
      <c r="B49" s="12" t="s">
        <v>14</v>
      </c>
      <c r="C49" s="30" t="s">
        <v>102</v>
      </c>
      <c r="D49" s="13">
        <v>71.8</v>
      </c>
      <c r="E49" s="12" t="s">
        <v>93</v>
      </c>
      <c r="F49" s="31">
        <v>4.9</v>
      </c>
      <c r="G49" s="13">
        <v>10.72</v>
      </c>
      <c r="H49" s="13">
        <f t="shared" si="4"/>
        <v>82.52</v>
      </c>
      <c r="I49" s="12"/>
      <c r="J49" s="14">
        <f t="shared" si="5"/>
        <v>87.42</v>
      </c>
      <c r="K49" s="13">
        <f>H49*950+F49*300+I49*500</f>
        <v>79864</v>
      </c>
      <c r="L49" s="79"/>
      <c r="M49" s="79"/>
      <c r="N49" s="79" t="s">
        <v>182</v>
      </c>
      <c r="O49" s="89" t="s">
        <v>190</v>
      </c>
    </row>
    <row r="50" spans="1:15" ht="14.25">
      <c r="A50" s="34">
        <v>9</v>
      </c>
      <c r="B50" s="35" t="s">
        <v>14</v>
      </c>
      <c r="C50" s="41" t="s">
        <v>103</v>
      </c>
      <c r="D50" s="37">
        <v>67.5</v>
      </c>
      <c r="E50" s="35" t="s">
        <v>94</v>
      </c>
      <c r="F50" s="38">
        <v>4.6</v>
      </c>
      <c r="G50" s="37">
        <v>10.08</v>
      </c>
      <c r="H50" s="37">
        <f t="shared" si="4"/>
        <v>77.58</v>
      </c>
      <c r="I50" s="35"/>
      <c r="J50" s="39">
        <f t="shared" si="5"/>
        <v>82.17999999999999</v>
      </c>
      <c r="K50" s="37"/>
      <c r="L50" s="62"/>
      <c r="M50" s="62"/>
      <c r="N50" s="81" t="s">
        <v>181</v>
      </c>
      <c r="O50" s="81"/>
    </row>
    <row r="51" spans="1:15" ht="14.25">
      <c r="A51" s="40">
        <v>10</v>
      </c>
      <c r="B51" s="35" t="s">
        <v>14</v>
      </c>
      <c r="C51" s="41" t="s">
        <v>104</v>
      </c>
      <c r="D51" s="37">
        <v>108.2</v>
      </c>
      <c r="E51" s="35" t="s">
        <v>99</v>
      </c>
      <c r="F51" s="38">
        <v>4.8</v>
      </c>
      <c r="G51" s="37">
        <v>16.15</v>
      </c>
      <c r="H51" s="37">
        <f t="shared" si="4"/>
        <v>124.35</v>
      </c>
      <c r="I51" s="35"/>
      <c r="J51" s="39">
        <f t="shared" si="5"/>
        <v>129.15</v>
      </c>
      <c r="K51" s="37"/>
      <c r="L51" s="62"/>
      <c r="M51" s="62"/>
      <c r="N51" s="81" t="s">
        <v>181</v>
      </c>
      <c r="O51" s="81"/>
    </row>
    <row r="52" spans="1:15" ht="42.75">
      <c r="A52" s="2">
        <v>11</v>
      </c>
      <c r="B52" s="12" t="s">
        <v>17</v>
      </c>
      <c r="C52" s="30" t="s">
        <v>105</v>
      </c>
      <c r="D52" s="13">
        <v>116.2</v>
      </c>
      <c r="E52" s="12" t="s">
        <v>100</v>
      </c>
      <c r="F52" s="31">
        <v>3.7</v>
      </c>
      <c r="G52" s="13">
        <v>17.34</v>
      </c>
      <c r="H52" s="13">
        <f t="shared" si="4"/>
        <v>133.54</v>
      </c>
      <c r="I52" s="12"/>
      <c r="J52" s="14">
        <f t="shared" si="5"/>
        <v>137.23999999999998</v>
      </c>
      <c r="K52" s="13">
        <f>H52*950+F52*300+I52*500</f>
        <v>127972.99999999999</v>
      </c>
      <c r="L52" s="79"/>
      <c r="M52" s="79"/>
      <c r="N52" s="79" t="s">
        <v>182</v>
      </c>
      <c r="O52" s="88" t="s">
        <v>201</v>
      </c>
    </row>
    <row r="53" spans="1:15" ht="14.25">
      <c r="A53" s="34">
        <v>12</v>
      </c>
      <c r="B53" s="35" t="s">
        <v>17</v>
      </c>
      <c r="C53" s="41" t="s">
        <v>106</v>
      </c>
      <c r="D53" s="37">
        <v>107.2</v>
      </c>
      <c r="E53" s="35" t="s">
        <v>107</v>
      </c>
      <c r="F53" s="38">
        <v>3.8</v>
      </c>
      <c r="G53" s="37">
        <v>16</v>
      </c>
      <c r="H53" s="37">
        <f t="shared" si="4"/>
        <v>123.2</v>
      </c>
      <c r="I53" s="35"/>
      <c r="J53" s="39">
        <f t="shared" si="5"/>
        <v>127</v>
      </c>
      <c r="K53" s="37"/>
      <c r="L53" s="62"/>
      <c r="M53" s="51"/>
      <c r="N53" s="81" t="s">
        <v>176</v>
      </c>
      <c r="O53" s="81"/>
    </row>
    <row r="54" spans="1:15" ht="14.25">
      <c r="A54" s="40">
        <v>13</v>
      </c>
      <c r="B54" s="35" t="s">
        <v>17</v>
      </c>
      <c r="C54" s="41" t="s">
        <v>108</v>
      </c>
      <c r="D54" s="37">
        <v>108.2</v>
      </c>
      <c r="E54" s="35" t="s">
        <v>109</v>
      </c>
      <c r="F54" s="38">
        <v>4.8</v>
      </c>
      <c r="G54" s="37">
        <v>16.15</v>
      </c>
      <c r="H54" s="37">
        <f t="shared" si="4"/>
        <v>124.35</v>
      </c>
      <c r="I54" s="35"/>
      <c r="J54" s="39">
        <f t="shared" si="5"/>
        <v>129.15</v>
      </c>
      <c r="K54" s="37"/>
      <c r="L54" s="62"/>
      <c r="M54" s="51"/>
      <c r="N54" s="81" t="s">
        <v>181</v>
      </c>
      <c r="O54" s="81"/>
    </row>
    <row r="55" spans="1:15" ht="85.5">
      <c r="A55" s="40">
        <v>14</v>
      </c>
      <c r="B55" s="47" t="s">
        <v>61</v>
      </c>
      <c r="C55" s="36" t="s">
        <v>112</v>
      </c>
      <c r="D55" s="37">
        <v>154.6</v>
      </c>
      <c r="E55" s="35" t="s">
        <v>110</v>
      </c>
      <c r="F55" s="38">
        <v>4.5</v>
      </c>
      <c r="G55" s="37">
        <v>23.08</v>
      </c>
      <c r="H55" s="37">
        <f t="shared" si="4"/>
        <v>177.68</v>
      </c>
      <c r="I55" s="35"/>
      <c r="J55" s="39">
        <f t="shared" si="5"/>
        <v>182.18</v>
      </c>
      <c r="K55" s="37">
        <f>H55*950+F55*300+I55*500</f>
        <v>170146</v>
      </c>
      <c r="L55" s="62" t="s">
        <v>195</v>
      </c>
      <c r="M55" s="62"/>
      <c r="N55" s="62" t="s">
        <v>183</v>
      </c>
      <c r="O55" s="103" t="s">
        <v>188</v>
      </c>
    </row>
    <row r="56" spans="1:15" ht="28.5">
      <c r="A56" s="34">
        <v>15</v>
      </c>
      <c r="B56" s="47" t="s">
        <v>61</v>
      </c>
      <c r="C56" s="36" t="s">
        <v>113</v>
      </c>
      <c r="D56" s="37">
        <v>163.3</v>
      </c>
      <c r="E56" s="35" t="s">
        <v>111</v>
      </c>
      <c r="F56" s="38">
        <v>4</v>
      </c>
      <c r="G56" s="37">
        <v>24.37</v>
      </c>
      <c r="H56" s="37">
        <f t="shared" si="4"/>
        <v>187.67000000000002</v>
      </c>
      <c r="I56" s="35"/>
      <c r="J56" s="39">
        <f t="shared" si="5"/>
        <v>191.67000000000002</v>
      </c>
      <c r="K56" s="37"/>
      <c r="L56" s="62"/>
      <c r="M56" s="62" t="s">
        <v>151</v>
      </c>
      <c r="N56" s="81" t="s">
        <v>176</v>
      </c>
      <c r="O56" s="81"/>
    </row>
    <row r="57" spans="1:21" ht="15" thickBot="1">
      <c r="A57" s="34">
        <v>16</v>
      </c>
      <c r="B57" s="35" t="s">
        <v>19</v>
      </c>
      <c r="C57" s="41" t="s">
        <v>114</v>
      </c>
      <c r="D57" s="37">
        <v>104.4</v>
      </c>
      <c r="E57" s="35" t="s">
        <v>115</v>
      </c>
      <c r="F57" s="38">
        <v>4.5</v>
      </c>
      <c r="G57" s="37">
        <v>15.58</v>
      </c>
      <c r="H57" s="37">
        <f t="shared" si="4"/>
        <v>119.98</v>
      </c>
      <c r="I57" s="35"/>
      <c r="J57" s="39">
        <f t="shared" si="5"/>
        <v>124.48</v>
      </c>
      <c r="K57" s="37"/>
      <c r="L57" s="62"/>
      <c r="M57" s="51"/>
      <c r="N57" s="81" t="s">
        <v>181</v>
      </c>
      <c r="O57" s="81"/>
      <c r="Q57" s="21"/>
      <c r="R57" s="22"/>
      <c r="S57" s="23"/>
      <c r="T57" s="21"/>
      <c r="U57" s="21"/>
    </row>
    <row r="58" spans="1:15" ht="19.5" thickBot="1" thickTop="1">
      <c r="A58" s="123" t="s">
        <v>153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5"/>
      <c r="M58" s="90"/>
      <c r="N58" s="71"/>
      <c r="O58" s="71"/>
    </row>
    <row r="59" spans="1:15" ht="26.25" customHeight="1" thickTop="1">
      <c r="A59" s="40">
        <v>1</v>
      </c>
      <c r="B59" s="55" t="s">
        <v>21</v>
      </c>
      <c r="C59" s="56" t="s">
        <v>79</v>
      </c>
      <c r="D59" s="57">
        <v>16</v>
      </c>
      <c r="E59" s="58"/>
      <c r="F59" s="58"/>
      <c r="G59" s="39">
        <v>15.98</v>
      </c>
      <c r="H59" s="39">
        <f>D59+G59</f>
        <v>31.98</v>
      </c>
      <c r="I59" s="39"/>
      <c r="J59" s="39">
        <f>H59+I59+F59</f>
        <v>31.98</v>
      </c>
      <c r="K59" s="39"/>
      <c r="L59" s="59"/>
      <c r="M59" s="59"/>
      <c r="N59" s="59"/>
      <c r="O59" s="59"/>
    </row>
    <row r="60" spans="1:15" ht="28.5">
      <c r="A60" s="104">
        <v>2</v>
      </c>
      <c r="B60" s="28" t="s">
        <v>21</v>
      </c>
      <c r="C60" s="106" t="s">
        <v>80</v>
      </c>
      <c r="D60" s="107">
        <v>16</v>
      </c>
      <c r="E60" s="12"/>
      <c r="F60" s="12"/>
      <c r="G60" s="13">
        <v>15.98</v>
      </c>
      <c r="H60" s="13">
        <f>D60+G60</f>
        <v>31.98</v>
      </c>
      <c r="I60" s="13"/>
      <c r="J60" s="14">
        <f>H60+I60+F60</f>
        <v>31.98</v>
      </c>
      <c r="K60" s="13">
        <v>10000</v>
      </c>
      <c r="L60" s="108"/>
      <c r="M60" s="108"/>
      <c r="N60" s="108"/>
      <c r="O60" s="108"/>
    </row>
    <row r="61" spans="1:15" ht="28.5">
      <c r="A61" s="34">
        <v>3</v>
      </c>
      <c r="B61" s="47" t="s">
        <v>21</v>
      </c>
      <c r="C61" s="48" t="s">
        <v>81</v>
      </c>
      <c r="D61" s="49">
        <v>16</v>
      </c>
      <c r="E61" s="35"/>
      <c r="F61" s="35"/>
      <c r="G61" s="37">
        <v>15.98</v>
      </c>
      <c r="H61" s="37">
        <f>D61+G61</f>
        <v>31.98</v>
      </c>
      <c r="I61" s="37"/>
      <c r="J61" s="39">
        <f>H61+I61+F61</f>
        <v>31.98</v>
      </c>
      <c r="K61" s="37"/>
      <c r="L61" s="51"/>
      <c r="M61" s="51"/>
      <c r="N61" s="62"/>
      <c r="O61" s="62"/>
    </row>
    <row r="62" spans="1:15" ht="28.5">
      <c r="A62" s="34">
        <v>4</v>
      </c>
      <c r="B62" s="47" t="s">
        <v>21</v>
      </c>
      <c r="C62" s="48" t="s">
        <v>82</v>
      </c>
      <c r="D62" s="49">
        <v>16</v>
      </c>
      <c r="E62" s="35"/>
      <c r="F62" s="35"/>
      <c r="G62" s="37">
        <v>15.98</v>
      </c>
      <c r="H62" s="37">
        <f>D62+G62</f>
        <v>31.98</v>
      </c>
      <c r="I62" s="37"/>
      <c r="J62" s="39">
        <f>H62+I62+F62</f>
        <v>31.98</v>
      </c>
      <c r="K62" s="37"/>
      <c r="L62" s="51"/>
      <c r="M62" s="51"/>
      <c r="N62" s="62"/>
      <c r="O62" s="62"/>
    </row>
    <row r="63" ht="12.75">
      <c r="L63" s="54"/>
    </row>
    <row r="64" ht="12.75">
      <c r="L64" s="54"/>
    </row>
    <row r="65" ht="12.75">
      <c r="L65" s="54"/>
    </row>
  </sheetData>
  <mergeCells count="7">
    <mergeCell ref="A37:L37"/>
    <mergeCell ref="A5:L5"/>
    <mergeCell ref="A58:L58"/>
    <mergeCell ref="A1:J1"/>
    <mergeCell ref="A2:J2"/>
    <mergeCell ref="A19:L19"/>
    <mergeCell ref="A30:L30"/>
  </mergeCells>
  <printOptions/>
  <pageMargins left="0.03937007874015748" right="0" top="0.31496062992125984" bottom="0" header="0.551181102362204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aspecti</cp:lastModifiedBy>
  <cp:lastPrinted>2008-10-28T15:48:08Z</cp:lastPrinted>
  <dcterms:created xsi:type="dcterms:W3CDTF">2006-02-21T16:06:21Z</dcterms:created>
  <dcterms:modified xsi:type="dcterms:W3CDTF">2008-10-30T14:11:18Z</dcterms:modified>
  <cp:category/>
  <cp:version/>
  <cp:contentType/>
  <cp:contentStatus/>
</cp:coreProperties>
</file>